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Peg\Documents\Boy Scouts Troop 101\2021 Flower Sales\"/>
    </mc:Choice>
  </mc:AlternateContent>
  <xr:revisionPtr revIDLastSave="0" documentId="8_{5EA92098-6946-4592-881A-75788282C4F6}" xr6:coauthVersionLast="46" xr6:coauthVersionMax="46" xr10:uidLastSave="{00000000-0000-0000-0000-000000000000}"/>
  <bookViews>
    <workbookView xWindow="-120" yWindow="-120" windowWidth="29040" windowHeight="15990" firstSheet="1" activeTab="2"/>
  </bookViews>
  <sheets>
    <sheet name="Instructions" sheetId="4" r:id="rId1"/>
    <sheet name="Start" sheetId="5" r:id="rId2"/>
    <sheet name="Customer1" sheetId="6" r:id="rId3"/>
    <sheet name="Customer2" sheetId="10" r:id="rId4"/>
    <sheet name="End" sheetId="7" r:id="rId5"/>
    <sheet name="Prices" sheetId="8" r:id="rId6"/>
    <sheet name="TOTAL" sheetId="9" r:id="rId7"/>
  </sheets>
  <definedNames>
    <definedName name="_xlnm.Print_Area" localSheetId="2">Customer1!$A$1:$G$109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6" i="9" l="1"/>
  <c r="E63" i="9"/>
  <c r="E118" i="9" s="1"/>
  <c r="E65" i="9"/>
  <c r="E94" i="9"/>
  <c r="E47" i="6"/>
  <c r="E116" i="6" s="1"/>
  <c r="E117" i="6" s="1"/>
  <c r="E115" i="6"/>
  <c r="E115" i="10"/>
  <c r="E117" i="10" s="1"/>
  <c r="D116" i="9"/>
  <c r="F116" i="9" s="1"/>
  <c r="E47" i="10"/>
  <c r="E116" i="10"/>
  <c r="E113" i="9"/>
  <c r="E114" i="9"/>
  <c r="E115" i="9"/>
  <c r="E105" i="9"/>
  <c r="E106" i="9"/>
  <c r="F106" i="9" s="1"/>
  <c r="E107" i="9"/>
  <c r="E108" i="9"/>
  <c r="E109" i="9"/>
  <c r="E110" i="9"/>
  <c r="F110" i="9" s="1"/>
  <c r="E111" i="9"/>
  <c r="E112" i="9"/>
  <c r="E99" i="9"/>
  <c r="E100" i="9"/>
  <c r="E101" i="9"/>
  <c r="E102" i="9"/>
  <c r="E103" i="9"/>
  <c r="E104" i="9"/>
  <c r="F104" i="9" s="1"/>
  <c r="E88" i="9"/>
  <c r="E89" i="9"/>
  <c r="E90" i="9"/>
  <c r="E91" i="9"/>
  <c r="E92" i="9"/>
  <c r="E93" i="9"/>
  <c r="E95" i="9"/>
  <c r="E96" i="9"/>
  <c r="E97" i="9"/>
  <c r="E98" i="9"/>
  <c r="E83" i="9"/>
  <c r="E84" i="9"/>
  <c r="E85" i="9"/>
  <c r="E86" i="9"/>
  <c r="E87" i="9"/>
  <c r="E73" i="9"/>
  <c r="F73" i="9" s="1"/>
  <c r="E74" i="9"/>
  <c r="E75" i="9"/>
  <c r="E76" i="9"/>
  <c r="E77" i="9"/>
  <c r="E78" i="9"/>
  <c r="E79" i="9"/>
  <c r="E80" i="9"/>
  <c r="E81" i="9"/>
  <c r="E82" i="9"/>
  <c r="E64" i="9"/>
  <c r="E66" i="9"/>
  <c r="E67" i="9"/>
  <c r="F67" i="9" s="1"/>
  <c r="E68" i="9"/>
  <c r="E69" i="9"/>
  <c r="E70" i="9"/>
  <c r="E71" i="9"/>
  <c r="F71" i="9" s="1"/>
  <c r="E72" i="9"/>
  <c r="D64" i="9"/>
  <c r="F64" i="9"/>
  <c r="D65" i="9"/>
  <c r="F65" i="9" s="1"/>
  <c r="D68" i="9"/>
  <c r="F68" i="9" s="1"/>
  <c r="D69" i="9"/>
  <c r="F69" i="9"/>
  <c r="D70" i="9"/>
  <c r="F70" i="9" s="1"/>
  <c r="D71" i="9"/>
  <c r="D72" i="9"/>
  <c r="F72" i="9" s="1"/>
  <c r="D73" i="9"/>
  <c r="F74" i="9"/>
  <c r="D76" i="9"/>
  <c r="F76" i="9"/>
  <c r="D77" i="9"/>
  <c r="F77" i="9" s="1"/>
  <c r="D78" i="9"/>
  <c r="F78" i="9"/>
  <c r="F82" i="9"/>
  <c r="F86" i="9"/>
  <c r="F90" i="9"/>
  <c r="F94" i="9"/>
  <c r="F98" i="9"/>
  <c r="F102" i="9"/>
  <c r="D103" i="9"/>
  <c r="F103" i="9" s="1"/>
  <c r="D104" i="9"/>
  <c r="D105" i="9"/>
  <c r="F105" i="9" s="1"/>
  <c r="D106" i="9"/>
  <c r="D107" i="9"/>
  <c r="F107" i="9" s="1"/>
  <c r="D108" i="9"/>
  <c r="F108" i="9"/>
  <c r="D109" i="9"/>
  <c r="F109" i="9" s="1"/>
  <c r="D110" i="9"/>
  <c r="D111" i="9"/>
  <c r="F111" i="9" s="1"/>
  <c r="D112" i="9"/>
  <c r="F112" i="9"/>
  <c r="D113" i="9"/>
  <c r="F113" i="9" s="1"/>
  <c r="D114" i="9"/>
  <c r="F114" i="9"/>
  <c r="D115" i="9"/>
  <c r="F115" i="9" s="1"/>
  <c r="D46" i="10"/>
  <c r="D45" i="10"/>
  <c r="F45" i="10" s="1"/>
  <c r="D44" i="10"/>
  <c r="D43" i="10"/>
  <c r="D42" i="10"/>
  <c r="D41" i="10"/>
  <c r="F41" i="10" s="1"/>
  <c r="D40" i="10"/>
  <c r="D39" i="10"/>
  <c r="D38" i="10"/>
  <c r="D37" i="10"/>
  <c r="F37" i="10" s="1"/>
  <c r="D36" i="10"/>
  <c r="D35" i="10"/>
  <c r="D34" i="10"/>
  <c r="D33" i="10"/>
  <c r="F33" i="10" s="1"/>
  <c r="D32" i="10"/>
  <c r="D31" i="10"/>
  <c r="D30" i="10"/>
  <c r="D29" i="10"/>
  <c r="F29" i="10" s="1"/>
  <c r="D28" i="10"/>
  <c r="D27" i="10"/>
  <c r="D26" i="10"/>
  <c r="D25" i="10"/>
  <c r="F25" i="10" s="1"/>
  <c r="D24" i="10"/>
  <c r="D23" i="10"/>
  <c r="D22" i="10"/>
  <c r="D21" i="10"/>
  <c r="F21" i="10" s="1"/>
  <c r="D20" i="10"/>
  <c r="D19" i="10"/>
  <c r="D18" i="10"/>
  <c r="D17" i="10"/>
  <c r="F17" i="10" s="1"/>
  <c r="D16" i="10"/>
  <c r="D15" i="10"/>
  <c r="D14" i="10"/>
  <c r="D44" i="6"/>
  <c r="D45" i="6"/>
  <c r="D46" i="6"/>
  <c r="D39" i="6"/>
  <c r="D40" i="6"/>
  <c r="D41" i="6"/>
  <c r="F41" i="6" s="1"/>
  <c r="D42" i="6"/>
  <c r="D43" i="6"/>
  <c r="D38" i="6"/>
  <c r="D32" i="6"/>
  <c r="D33" i="6"/>
  <c r="D34" i="6"/>
  <c r="D35" i="6"/>
  <c r="D36" i="6"/>
  <c r="F36" i="6" s="1"/>
  <c r="D37" i="6"/>
  <c r="D27" i="6"/>
  <c r="D28" i="6"/>
  <c r="D29" i="6"/>
  <c r="F29" i="6" s="1"/>
  <c r="D30" i="6"/>
  <c r="D31" i="6"/>
  <c r="D26" i="6"/>
  <c r="F26" i="6" s="1"/>
  <c r="E43" i="9"/>
  <c r="F43" i="9" s="1"/>
  <c r="E44" i="9"/>
  <c r="E45" i="9"/>
  <c r="E46" i="9"/>
  <c r="H46" i="9"/>
  <c r="E47" i="9"/>
  <c r="F47" i="9" s="1"/>
  <c r="E48" i="9"/>
  <c r="H48" i="9"/>
  <c r="E48" i="8"/>
  <c r="H42" i="9" s="1"/>
  <c r="E42" i="9"/>
  <c r="D29" i="9"/>
  <c r="D30" i="9"/>
  <c r="D31" i="9"/>
  <c r="D32" i="9"/>
  <c r="D33" i="9"/>
  <c r="F33" i="9" s="1"/>
  <c r="D34" i="9"/>
  <c r="D35" i="9"/>
  <c r="D36" i="9"/>
  <c r="D37" i="9"/>
  <c r="D38" i="9"/>
  <c r="D39" i="9"/>
  <c r="D40" i="9"/>
  <c r="D41" i="9"/>
  <c r="D42" i="9"/>
  <c r="D43" i="9"/>
  <c r="D44" i="9"/>
  <c r="D45" i="9"/>
  <c r="D46" i="9"/>
  <c r="F46" i="9" s="1"/>
  <c r="D47" i="9"/>
  <c r="D48" i="9"/>
  <c r="D28" i="9"/>
  <c r="E40" i="9"/>
  <c r="F40" i="9" s="1"/>
  <c r="E25" i="9"/>
  <c r="H79" i="9"/>
  <c r="H82" i="9"/>
  <c r="H83" i="9"/>
  <c r="H86" i="9"/>
  <c r="H87" i="9"/>
  <c r="H90" i="9"/>
  <c r="H91" i="9"/>
  <c r="H94" i="9"/>
  <c r="H95" i="9"/>
  <c r="H98" i="9"/>
  <c r="H99" i="9"/>
  <c r="H102" i="9"/>
  <c r="E109" i="8"/>
  <c r="H103" i="9" s="1"/>
  <c r="E110" i="8"/>
  <c r="E111" i="8"/>
  <c r="H105" i="9" s="1"/>
  <c r="E112" i="8"/>
  <c r="E113" i="8"/>
  <c r="H107" i="9" s="1"/>
  <c r="E114" i="8"/>
  <c r="H108" i="9"/>
  <c r="E115" i="8"/>
  <c r="H109" i="9" s="1"/>
  <c r="E116" i="8"/>
  <c r="E117" i="8"/>
  <c r="H111" i="9" s="1"/>
  <c r="E118" i="8"/>
  <c r="H112" i="9"/>
  <c r="E119" i="8"/>
  <c r="H113" i="9" s="1"/>
  <c r="E120" i="8"/>
  <c r="H114" i="9"/>
  <c r="E121" i="8"/>
  <c r="H115" i="9" s="1"/>
  <c r="E122" i="8"/>
  <c r="H116" i="9"/>
  <c r="E70" i="8"/>
  <c r="H64" i="9" s="1"/>
  <c r="E71" i="8"/>
  <c r="H65" i="9"/>
  <c r="H66" i="9"/>
  <c r="E74" i="8"/>
  <c r="H68" i="9"/>
  <c r="E75" i="8"/>
  <c r="H69" i="9" s="1"/>
  <c r="E76" i="8"/>
  <c r="H70" i="9"/>
  <c r="E77" i="8"/>
  <c r="H71" i="9" s="1"/>
  <c r="E78" i="8"/>
  <c r="H72" i="9"/>
  <c r="E79" i="8"/>
  <c r="H73" i="9" s="1"/>
  <c r="H75" i="9"/>
  <c r="E82" i="8"/>
  <c r="H76" i="9" s="1"/>
  <c r="E83" i="8"/>
  <c r="H77" i="9"/>
  <c r="E84" i="8"/>
  <c r="H78" i="9" s="1"/>
  <c r="E69" i="8"/>
  <c r="H63" i="9"/>
  <c r="E53" i="8"/>
  <c r="H47" i="9" s="1"/>
  <c r="E54" i="8"/>
  <c r="E35" i="9"/>
  <c r="E36" i="9"/>
  <c r="E37" i="9"/>
  <c r="H31" i="9"/>
  <c r="E38" i="9"/>
  <c r="E39" i="9"/>
  <c r="E40" i="8"/>
  <c r="H34" i="9" s="1"/>
  <c r="E41" i="9"/>
  <c r="E41" i="8"/>
  <c r="H35" i="9"/>
  <c r="E45" i="8"/>
  <c r="H39" i="9" s="1"/>
  <c r="E17" i="9"/>
  <c r="E18" i="9"/>
  <c r="E19" i="9"/>
  <c r="E20" i="9"/>
  <c r="E21" i="9"/>
  <c r="E22" i="9"/>
  <c r="E23" i="9"/>
  <c r="E24" i="9"/>
  <c r="H24" i="9" s="1"/>
  <c r="E26" i="9"/>
  <c r="E27" i="9"/>
  <c r="E28" i="9"/>
  <c r="E29" i="9"/>
  <c r="E30" i="9"/>
  <c r="E31" i="9"/>
  <c r="E32" i="9"/>
  <c r="E33" i="9"/>
  <c r="E34" i="9"/>
  <c r="E16" i="9"/>
  <c r="E49" i="8"/>
  <c r="H43" i="9" s="1"/>
  <c r="E50" i="8"/>
  <c r="H44" i="9" s="1"/>
  <c r="E51" i="8"/>
  <c r="H45" i="9" s="1"/>
  <c r="E52" i="8"/>
  <c r="D63" i="9"/>
  <c r="F63" i="9" s="1"/>
  <c r="D100" i="9"/>
  <c r="F100" i="9" s="1"/>
  <c r="D101" i="9"/>
  <c r="F101" i="9" s="1"/>
  <c r="D102" i="9"/>
  <c r="D79" i="9"/>
  <c r="F79" i="9" s="1"/>
  <c r="D80" i="9"/>
  <c r="F80" i="9" s="1"/>
  <c r="D81" i="9"/>
  <c r="F81" i="9" s="1"/>
  <c r="D82" i="9"/>
  <c r="D83" i="9"/>
  <c r="F83" i="9" s="1"/>
  <c r="D84" i="9"/>
  <c r="F84" i="9" s="1"/>
  <c r="D85" i="9"/>
  <c r="F85" i="9" s="1"/>
  <c r="D86" i="9"/>
  <c r="D87" i="9"/>
  <c r="F87" i="9" s="1"/>
  <c r="D88" i="9"/>
  <c r="F88" i="9" s="1"/>
  <c r="D89" i="9"/>
  <c r="F89" i="9" s="1"/>
  <c r="D90" i="9"/>
  <c r="D91" i="9"/>
  <c r="F91" i="9" s="1"/>
  <c r="D92" i="9"/>
  <c r="F92" i="9" s="1"/>
  <c r="D93" i="9"/>
  <c r="F93" i="9" s="1"/>
  <c r="D94" i="9"/>
  <c r="D95" i="9"/>
  <c r="F95" i="9" s="1"/>
  <c r="D96" i="9"/>
  <c r="F96" i="9" s="1"/>
  <c r="D97" i="9"/>
  <c r="F97" i="9" s="1"/>
  <c r="D98" i="9"/>
  <c r="D75" i="9"/>
  <c r="F75" i="9" s="1"/>
  <c r="D66" i="9"/>
  <c r="F66" i="9" s="1"/>
  <c r="D67" i="9"/>
  <c r="D74" i="9"/>
  <c r="D61" i="10"/>
  <c r="F61" i="10"/>
  <c r="F115" i="10" s="1"/>
  <c r="D62" i="10"/>
  <c r="F62" i="10"/>
  <c r="D63" i="10"/>
  <c r="F63" i="10"/>
  <c r="D64" i="10"/>
  <c r="F64" i="10"/>
  <c r="D65" i="10"/>
  <c r="F65" i="10"/>
  <c r="D66" i="10"/>
  <c r="F66" i="10"/>
  <c r="D67" i="10"/>
  <c r="F67" i="10"/>
  <c r="D68" i="10"/>
  <c r="F68" i="10"/>
  <c r="D69" i="10"/>
  <c r="F69" i="10"/>
  <c r="D70" i="10"/>
  <c r="F70" i="10"/>
  <c r="D71" i="10"/>
  <c r="F71" i="10"/>
  <c r="D72" i="10"/>
  <c r="F72" i="10"/>
  <c r="D73" i="10"/>
  <c r="F73" i="10"/>
  <c r="D74" i="10"/>
  <c r="F74" i="10"/>
  <c r="D75" i="10"/>
  <c r="F75" i="10"/>
  <c r="D76" i="10"/>
  <c r="F76" i="10"/>
  <c r="D77" i="10"/>
  <c r="F77" i="10"/>
  <c r="D78" i="10"/>
  <c r="F78" i="10"/>
  <c r="D79" i="10"/>
  <c r="F79" i="10"/>
  <c r="D80" i="10"/>
  <c r="F80" i="10"/>
  <c r="D81" i="10"/>
  <c r="F81" i="10"/>
  <c r="D82" i="10"/>
  <c r="F82" i="10"/>
  <c r="D83" i="10"/>
  <c r="F83" i="10"/>
  <c r="D84" i="10"/>
  <c r="F84" i="10"/>
  <c r="D85" i="10"/>
  <c r="F85" i="10"/>
  <c r="D86" i="10"/>
  <c r="F86" i="10"/>
  <c r="D87" i="10"/>
  <c r="F87" i="10"/>
  <c r="D88" i="10"/>
  <c r="F88" i="10"/>
  <c r="D89" i="10"/>
  <c r="F89" i="10"/>
  <c r="D90" i="10"/>
  <c r="F90" i="10"/>
  <c r="D91" i="10"/>
  <c r="F91" i="10"/>
  <c r="D92" i="10"/>
  <c r="F92" i="10"/>
  <c r="D93" i="10"/>
  <c r="F93" i="10"/>
  <c r="D94" i="10"/>
  <c r="F94" i="10"/>
  <c r="D95" i="10"/>
  <c r="F95" i="10"/>
  <c r="D96" i="10"/>
  <c r="F96" i="10"/>
  <c r="D97" i="10"/>
  <c r="F97" i="10"/>
  <c r="D98" i="10"/>
  <c r="F98" i="10"/>
  <c r="D99" i="10"/>
  <c r="F99" i="10"/>
  <c r="D100" i="10"/>
  <c r="F100" i="10"/>
  <c r="D101" i="10"/>
  <c r="F101" i="10"/>
  <c r="D102" i="10"/>
  <c r="F102" i="10"/>
  <c r="D103" i="10"/>
  <c r="F103" i="10"/>
  <c r="D104" i="10"/>
  <c r="F104" i="10"/>
  <c r="D105" i="10"/>
  <c r="F105" i="10"/>
  <c r="D106" i="10"/>
  <c r="F106" i="10"/>
  <c r="D107" i="10"/>
  <c r="F107" i="10"/>
  <c r="D108" i="10"/>
  <c r="F108" i="10"/>
  <c r="D109" i="10"/>
  <c r="F109" i="10"/>
  <c r="D110" i="10"/>
  <c r="F110" i="10"/>
  <c r="D111" i="10"/>
  <c r="F111" i="10"/>
  <c r="D112" i="10"/>
  <c r="F112" i="10"/>
  <c r="D113" i="10"/>
  <c r="F113" i="10"/>
  <c r="D114" i="10"/>
  <c r="F114" i="10"/>
  <c r="D13" i="10"/>
  <c r="F13" i="10" s="1"/>
  <c r="F14" i="10"/>
  <c r="F15" i="10"/>
  <c r="F16" i="10"/>
  <c r="F18" i="10"/>
  <c r="F19" i="10"/>
  <c r="F20" i="10"/>
  <c r="F22" i="10"/>
  <c r="F23" i="10"/>
  <c r="F24" i="10"/>
  <c r="F26" i="10"/>
  <c r="F27" i="10"/>
  <c r="F28" i="10"/>
  <c r="F30" i="10"/>
  <c r="F31" i="10"/>
  <c r="F32" i="10"/>
  <c r="F34" i="10"/>
  <c r="F35" i="10"/>
  <c r="F36" i="10"/>
  <c r="F38" i="10"/>
  <c r="F39" i="10"/>
  <c r="F40" i="10"/>
  <c r="F42" i="10"/>
  <c r="F43" i="10"/>
  <c r="F44" i="10"/>
  <c r="F46" i="10"/>
  <c r="C59" i="10"/>
  <c r="A59" i="10"/>
  <c r="D104" i="6"/>
  <c r="F104" i="6"/>
  <c r="D105" i="6"/>
  <c r="F105" i="6"/>
  <c r="D106" i="6"/>
  <c r="F106" i="6"/>
  <c r="D107" i="6"/>
  <c r="F107" i="6"/>
  <c r="D108" i="6"/>
  <c r="F108" i="6"/>
  <c r="D109" i="6"/>
  <c r="F109" i="6"/>
  <c r="D110" i="6"/>
  <c r="F110" i="6" s="1"/>
  <c r="D111" i="6"/>
  <c r="F111" i="6"/>
  <c r="D112" i="6"/>
  <c r="F112" i="6" s="1"/>
  <c r="D113" i="6"/>
  <c r="F113" i="6"/>
  <c r="D114" i="6"/>
  <c r="F114" i="6" s="1"/>
  <c r="D96" i="6"/>
  <c r="D97" i="6"/>
  <c r="F97" i="6" s="1"/>
  <c r="D98" i="6"/>
  <c r="F98" i="6" s="1"/>
  <c r="D99" i="6"/>
  <c r="D100" i="6"/>
  <c r="D88" i="6"/>
  <c r="F88" i="6" s="1"/>
  <c r="D89" i="6"/>
  <c r="F89" i="6" s="1"/>
  <c r="D90" i="6"/>
  <c r="D91" i="6"/>
  <c r="D92" i="6"/>
  <c r="F92" i="6" s="1"/>
  <c r="D93" i="6"/>
  <c r="F93" i="6" s="1"/>
  <c r="D94" i="6"/>
  <c r="D78" i="6"/>
  <c r="D79" i="6"/>
  <c r="D80" i="6"/>
  <c r="D81" i="6"/>
  <c r="D82" i="6"/>
  <c r="D83" i="6"/>
  <c r="D84" i="6"/>
  <c r="D85" i="6"/>
  <c r="D86" i="6"/>
  <c r="D87" i="6"/>
  <c r="D62" i="6"/>
  <c r="D63" i="6"/>
  <c r="D64" i="6"/>
  <c r="F64" i="6" s="1"/>
  <c r="D65" i="6"/>
  <c r="F65" i="6" s="1"/>
  <c r="D66" i="6"/>
  <c r="D67" i="6"/>
  <c r="D68" i="6"/>
  <c r="F68" i="6" s="1"/>
  <c r="D69" i="6"/>
  <c r="F69" i="6" s="1"/>
  <c r="D70" i="6"/>
  <c r="D71" i="6"/>
  <c r="D72" i="6"/>
  <c r="F72" i="6" s="1"/>
  <c r="D73" i="6"/>
  <c r="F73" i="6" s="1"/>
  <c r="D74" i="6"/>
  <c r="D75" i="6"/>
  <c r="D76" i="6"/>
  <c r="F76" i="6" s="1"/>
  <c r="D77" i="6"/>
  <c r="F77" i="6" s="1"/>
  <c r="D61" i="6"/>
  <c r="F61" i="6" s="1"/>
  <c r="F115" i="6" s="1"/>
  <c r="F62" i="6"/>
  <c r="F63" i="6"/>
  <c r="F66" i="6"/>
  <c r="F67" i="6"/>
  <c r="F70" i="6"/>
  <c r="F71" i="6"/>
  <c r="F74" i="6"/>
  <c r="F75" i="6"/>
  <c r="F78" i="6"/>
  <c r="F79" i="6"/>
  <c r="F80" i="6"/>
  <c r="F81" i="6"/>
  <c r="F82" i="6"/>
  <c r="F83" i="6"/>
  <c r="F84" i="6"/>
  <c r="F85" i="6"/>
  <c r="F86" i="6"/>
  <c r="F87" i="6"/>
  <c r="F90" i="6"/>
  <c r="F91" i="6"/>
  <c r="F94" i="6"/>
  <c r="D102" i="6"/>
  <c r="D103" i="6"/>
  <c r="D101" i="6"/>
  <c r="F101" i="6"/>
  <c r="F102" i="6"/>
  <c r="F103" i="6"/>
  <c r="D95" i="6"/>
  <c r="F95" i="6"/>
  <c r="F96" i="6"/>
  <c r="F99" i="6"/>
  <c r="F100" i="6"/>
  <c r="E108" i="8"/>
  <c r="E107" i="8"/>
  <c r="H101" i="9" s="1"/>
  <c r="E106" i="8"/>
  <c r="H100" i="9" s="1"/>
  <c r="E105" i="8"/>
  <c r="E104" i="8"/>
  <c r="E103" i="8"/>
  <c r="H97" i="9" s="1"/>
  <c r="E102" i="8"/>
  <c r="H96" i="9" s="1"/>
  <c r="E101" i="8"/>
  <c r="E100" i="8"/>
  <c r="E99" i="8"/>
  <c r="H93" i="9" s="1"/>
  <c r="E98" i="8"/>
  <c r="H92" i="9" s="1"/>
  <c r="E97" i="8"/>
  <c r="E96" i="8"/>
  <c r="E95" i="8"/>
  <c r="H89" i="9" s="1"/>
  <c r="E94" i="8"/>
  <c r="H88" i="9" s="1"/>
  <c r="E93" i="8"/>
  <c r="E92" i="8"/>
  <c r="E91" i="8"/>
  <c r="H85" i="9" s="1"/>
  <c r="E90" i="8"/>
  <c r="H84" i="9" s="1"/>
  <c r="E89" i="8"/>
  <c r="E88" i="8"/>
  <c r="E87" i="8"/>
  <c r="H81" i="9" s="1"/>
  <c r="E86" i="8"/>
  <c r="H80" i="9" s="1"/>
  <c r="E85" i="8"/>
  <c r="E81" i="8"/>
  <c r="E80" i="8"/>
  <c r="H74" i="9" s="1"/>
  <c r="E73" i="8"/>
  <c r="H67" i="9" s="1"/>
  <c r="E72" i="8"/>
  <c r="E47" i="8"/>
  <c r="E46" i="8"/>
  <c r="H40" i="9" s="1"/>
  <c r="E44" i="8"/>
  <c r="H38" i="9" s="1"/>
  <c r="E43" i="8"/>
  <c r="H37" i="9" s="1"/>
  <c r="E42" i="8"/>
  <c r="H36" i="9" s="1"/>
  <c r="E39" i="8"/>
  <c r="H33" i="9" s="1"/>
  <c r="E38" i="8"/>
  <c r="H32" i="9" s="1"/>
  <c r="E37" i="8"/>
  <c r="E36" i="8"/>
  <c r="H30" i="9" s="1"/>
  <c r="E35" i="8"/>
  <c r="H29" i="9" s="1"/>
  <c r="E34" i="8"/>
  <c r="H28" i="9" s="1"/>
  <c r="E33" i="8"/>
  <c r="E32" i="8"/>
  <c r="E31" i="8"/>
  <c r="E30" i="8"/>
  <c r="E29" i="8"/>
  <c r="E28" i="8"/>
  <c r="E27" i="8"/>
  <c r="E26" i="8"/>
  <c r="H26" i="9" s="1"/>
  <c r="E25" i="8"/>
  <c r="E24" i="8"/>
  <c r="E23" i="8"/>
  <c r="E22" i="8"/>
  <c r="H22" i="9" s="1"/>
  <c r="E21" i="8"/>
  <c r="H21" i="9" s="1"/>
  <c r="E20" i="8"/>
  <c r="E19" i="8"/>
  <c r="E18" i="8"/>
  <c r="H18" i="9" s="1"/>
  <c r="E17" i="8"/>
  <c r="H17" i="9" s="1"/>
  <c r="E16" i="8"/>
  <c r="I34" i="8"/>
  <c r="I36" i="8"/>
  <c r="I40" i="8"/>
  <c r="D14" i="6"/>
  <c r="F14" i="6"/>
  <c r="D15" i="6"/>
  <c r="F15" i="6" s="1"/>
  <c r="D16" i="6"/>
  <c r="F16" i="6"/>
  <c r="D17" i="6"/>
  <c r="D18" i="6"/>
  <c r="F18" i="6" s="1"/>
  <c r="D19" i="6"/>
  <c r="F19" i="6"/>
  <c r="D20" i="6"/>
  <c r="F20" i="6" s="1"/>
  <c r="D21" i="6"/>
  <c r="F21" i="6"/>
  <c r="D22" i="6"/>
  <c r="F22" i="6" s="1"/>
  <c r="D23" i="6"/>
  <c r="D24" i="6"/>
  <c r="F24" i="6" s="1"/>
  <c r="D25" i="6"/>
  <c r="F27" i="6"/>
  <c r="F28" i="6"/>
  <c r="F31" i="6"/>
  <c r="F32" i="6"/>
  <c r="F33" i="6"/>
  <c r="F34" i="6"/>
  <c r="F38" i="6"/>
  <c r="F39" i="6"/>
  <c r="F40" i="6"/>
  <c r="F43" i="6"/>
  <c r="F44" i="6"/>
  <c r="F45" i="6"/>
  <c r="F46" i="6"/>
  <c r="D13" i="6"/>
  <c r="F13" i="6"/>
  <c r="D99" i="9"/>
  <c r="F99" i="9" s="1"/>
  <c r="E15" i="8"/>
  <c r="H19" i="9"/>
  <c r="H20" i="9"/>
  <c r="H23" i="9"/>
  <c r="H27" i="9"/>
  <c r="E15" i="9"/>
  <c r="E49" i="9" s="1"/>
  <c r="E119" i="9" s="1"/>
  <c r="C4" i="9"/>
  <c r="C61" i="9"/>
  <c r="C59" i="6"/>
  <c r="F41" i="9"/>
  <c r="F37" i="9"/>
  <c r="F34" i="9"/>
  <c r="D27" i="9"/>
  <c r="D26" i="9"/>
  <c r="F26" i="9"/>
  <c r="D25" i="9"/>
  <c r="F25" i="9" s="1"/>
  <c r="D24" i="9"/>
  <c r="D23" i="9"/>
  <c r="D22" i="9"/>
  <c r="F22" i="9" s="1"/>
  <c r="D21" i="9"/>
  <c r="D20" i="9"/>
  <c r="D19" i="9"/>
  <c r="D18" i="9"/>
  <c r="D17" i="9"/>
  <c r="F17" i="9" s="1"/>
  <c r="D16" i="9"/>
  <c r="D15" i="9"/>
  <c r="F42" i="6"/>
  <c r="F37" i="6"/>
  <c r="F35" i="6"/>
  <c r="F30" i="6"/>
  <c r="F25" i="6"/>
  <c r="F23" i="6"/>
  <c r="F17" i="6"/>
  <c r="A59" i="6"/>
  <c r="H25" i="9"/>
  <c r="F20" i="9"/>
  <c r="F27" i="9"/>
  <c r="F35" i="9"/>
  <c r="F21" i="9"/>
  <c r="F45" i="9"/>
  <c r="F24" i="9"/>
  <c r="F16" i="9"/>
  <c r="F48" i="9"/>
  <c r="F44" i="9"/>
  <c r="F42" i="9"/>
  <c r="F28" i="9"/>
  <c r="F38" i="9"/>
  <c r="F19" i="9"/>
  <c r="F30" i="9"/>
  <c r="F31" i="9"/>
  <c r="F39" i="9"/>
  <c r="F23" i="9"/>
  <c r="F36" i="9"/>
  <c r="F18" i="9"/>
  <c r="F29" i="9"/>
  <c r="F32" i="9"/>
  <c r="H16" i="9"/>
  <c r="H15" i="9"/>
  <c r="F15" i="9"/>
  <c r="F49" i="9" l="1"/>
  <c r="F119" i="9" s="1"/>
  <c r="F47" i="6"/>
  <c r="F116" i="6" s="1"/>
  <c r="F117" i="6" s="1"/>
  <c r="F47" i="10"/>
  <c r="F116" i="10" s="1"/>
  <c r="F117" i="10" s="1"/>
  <c r="F118" i="9"/>
  <c r="H49" i="9"/>
  <c r="H119" i="9" s="1"/>
  <c r="E120" i="9"/>
  <c r="H41" i="9"/>
  <c r="H110" i="9"/>
  <c r="H106" i="9"/>
  <c r="H118" i="9" s="1"/>
  <c r="H120" i="9" s="1"/>
  <c r="H104" i="9"/>
  <c r="F120" i="9" l="1"/>
</calcChain>
</file>

<file path=xl/sharedStrings.xml><?xml version="1.0" encoding="utf-8"?>
<sst xmlns="http://schemas.openxmlformats.org/spreadsheetml/2006/main" count="814" uniqueCount="143">
  <si>
    <t xml:space="preserve">Please note:  The TOTAL Sheet cannot be edited. </t>
  </si>
  <si>
    <t>BSA Troop 101: Annual Mother's Day Plant &amp; Flower Sale -  Individual Order Form (pg 1 of 2)</t>
  </si>
  <si>
    <t>Customer Name</t>
  </si>
  <si>
    <t xml:space="preserve"> Phone Number </t>
  </si>
  <si>
    <t>Address</t>
  </si>
  <si>
    <t>City</t>
  </si>
  <si>
    <t xml:space="preserve">BSA Troop 101 Scout Name: </t>
  </si>
  <si>
    <t>#</t>
  </si>
  <si>
    <t>Plant Name &amp; Description</t>
  </si>
  <si>
    <t>Type</t>
  </si>
  <si>
    <t>Unit $</t>
  </si>
  <si>
    <t>Qty</t>
  </si>
  <si>
    <t>Total</t>
  </si>
  <si>
    <t>Fuchsia (pink and purple - shade plant)</t>
  </si>
  <si>
    <t>Geranium (ivy) - red</t>
  </si>
  <si>
    <t>Geranium (ivy) - pink</t>
  </si>
  <si>
    <t>Combination Basket</t>
  </si>
  <si>
    <t>12" Comb Basket (plastic)</t>
  </si>
  <si>
    <t>Begonia - non-stop red (shade plant)</t>
  </si>
  <si>
    <t>10" Basket (plastic)</t>
  </si>
  <si>
    <t xml:space="preserve">Geranium (ivy) - lavendar </t>
  </si>
  <si>
    <t xml:space="preserve"> </t>
  </si>
  <si>
    <t>Petunia - red</t>
  </si>
  <si>
    <t>Petunia - pink</t>
  </si>
  <si>
    <t>Impatien - pink (shade plant)</t>
  </si>
  <si>
    <t>Impatien - red (shade plant)</t>
  </si>
  <si>
    <t>Impatien - purple (shade plant)</t>
  </si>
  <si>
    <t>Impatien (New Guinea) - pink</t>
  </si>
  <si>
    <t>Impatien (New Guinea) - red</t>
  </si>
  <si>
    <t>Cucumber</t>
  </si>
  <si>
    <t>Zucchini</t>
  </si>
  <si>
    <t>Tomato - Burpee Big Boy</t>
  </si>
  <si>
    <t>Tomato - Cherry</t>
  </si>
  <si>
    <t>Tomato - Early Girl</t>
  </si>
  <si>
    <t>Asparagus Fern</t>
  </si>
  <si>
    <t>4" potted plants</t>
  </si>
  <si>
    <t>Dracaena Spike</t>
  </si>
  <si>
    <t>Geranium - red</t>
  </si>
  <si>
    <t>Geranium - white</t>
  </si>
  <si>
    <t>Geranium - pink</t>
  </si>
  <si>
    <t>Vinca Vine</t>
  </si>
  <si>
    <t>Bacopa</t>
  </si>
  <si>
    <t>4 1/2" potted plants</t>
  </si>
  <si>
    <t>Gerber Daisy</t>
  </si>
  <si>
    <t>Impatien, Double Rosebud - red</t>
  </si>
  <si>
    <t>Impatien, Double Rosebud - pink</t>
  </si>
  <si>
    <t>Impatien, Double Rosebud - violet</t>
  </si>
  <si>
    <t>Lantana</t>
  </si>
  <si>
    <t>Sweet Potato Vine</t>
  </si>
  <si>
    <t>Verbena - purple</t>
  </si>
  <si>
    <t>Total (this page)</t>
  </si>
  <si>
    <t>** A Deluxe Basket is a white wire holder w/ chain and lined in moss.</t>
  </si>
  <si>
    <t>* A special thanks goes out to Tom Tuch and Home Landscape Supply in Bolingbrook for their suport!!  To view the flower and plant catalog, visit the Troop 101 Website at:</t>
  </si>
  <si>
    <t>www.3firestroop101.org</t>
  </si>
  <si>
    <t>Order Form - Continued (page 2 of 2)</t>
  </si>
  <si>
    <t>Astilbe - pink</t>
  </si>
  <si>
    <t>1 Gal. Perennials</t>
  </si>
  <si>
    <t>Astilbe - red</t>
  </si>
  <si>
    <t>Astilbe - white</t>
  </si>
  <si>
    <t>Aster</t>
  </si>
  <si>
    <t>Bee Balm</t>
  </si>
  <si>
    <t>Bleeding Heart - pink (shade plant)</t>
  </si>
  <si>
    <t>Columbine</t>
  </si>
  <si>
    <t>Cone Flower (purple)</t>
  </si>
  <si>
    <t>Coral Bells (Purple Palace)</t>
  </si>
  <si>
    <t>Creeping Phlox - blue</t>
  </si>
  <si>
    <t>Creeping Phlox - pink</t>
  </si>
  <si>
    <t>Hosta - variegated (shade plant)</t>
  </si>
  <si>
    <t>Lily of the Valley</t>
  </si>
  <si>
    <t>Karl Forester</t>
  </si>
  <si>
    <t>1 Gal. Perennial Grass</t>
  </si>
  <si>
    <t>Alyssum - white</t>
  </si>
  <si>
    <t>Begonia - mixed (shade plant)</t>
  </si>
  <si>
    <t>Coleus - mixed</t>
  </si>
  <si>
    <t>Impatien - mixed (shade plant)</t>
  </si>
  <si>
    <t>Marigold - med mixed</t>
  </si>
  <si>
    <t>Moss Roses</t>
  </si>
  <si>
    <t>Pansy - mixed</t>
  </si>
  <si>
    <t>Petunia - mixed</t>
  </si>
  <si>
    <t>Snap Dragon - mixed</t>
  </si>
  <si>
    <t>Vinca - pink</t>
  </si>
  <si>
    <t xml:space="preserve">Zinnia - tall </t>
  </si>
  <si>
    <t>Total (for this page)</t>
  </si>
  <si>
    <t>Total (from previous page)</t>
  </si>
  <si>
    <t>Grand Total</t>
  </si>
  <si>
    <t>Selling Price</t>
  </si>
  <si>
    <t>Profit</t>
  </si>
  <si>
    <t>Troop %</t>
  </si>
  <si>
    <t>Scout %</t>
  </si>
  <si>
    <t>12" Comb. Basket (plastic)</t>
  </si>
  <si>
    <t>Vinca - purple</t>
  </si>
  <si>
    <t>BSA Troop 101 Scout Name:</t>
  </si>
  <si>
    <t>Important. Please Note: This worksheet is automatically calculated for you.  Do not edit!</t>
  </si>
  <si>
    <t>Scout Profit</t>
  </si>
  <si>
    <t>Combination Basket (Fuchsia &amp; Geranium)</t>
  </si>
  <si>
    <t xml:space="preserve">Scout Name: </t>
  </si>
  <si>
    <r>
      <t xml:space="preserve">BSA Troop 101: Annual Mother's Day Plant &amp; Flower Sale -  </t>
    </r>
    <r>
      <rPr>
        <b/>
        <sz val="16"/>
        <rFont val="Arial"/>
        <family val="2"/>
      </rPr>
      <t>Customer</t>
    </r>
    <r>
      <rPr>
        <sz val="16"/>
        <rFont val="Arial"/>
        <family val="2"/>
      </rPr>
      <t xml:space="preserve"> </t>
    </r>
    <r>
      <rPr>
        <b/>
        <sz val="16"/>
        <rFont val="Arial"/>
        <family val="2"/>
      </rPr>
      <t>Total</t>
    </r>
    <r>
      <rPr>
        <sz val="16"/>
        <rFont val="Arial"/>
        <family val="2"/>
      </rPr>
      <t xml:space="preserve"> Order Form (pg 1 of 2)</t>
    </r>
  </si>
  <si>
    <t>Scout Instructions</t>
  </si>
  <si>
    <t>Blue Stavia</t>
  </si>
  <si>
    <t>Catmint</t>
  </si>
  <si>
    <t xml:space="preserve">Green Bell Pepper </t>
  </si>
  <si>
    <t>Toms Price</t>
  </si>
  <si>
    <t>4 plants</t>
  </si>
  <si>
    <t>Half Flat (24 plants)</t>
  </si>
  <si>
    <t>Whole Flat (48 plants)</t>
  </si>
  <si>
    <t>* A special thanks goes out to Tom Tuch and Home Landscape Supply in Bolingbrook for their support!!  To view the flower and plant catalog, visit the Troop 101 Website at:</t>
  </si>
  <si>
    <t>Impatiens - pink (shade plant)</t>
  </si>
  <si>
    <t>Impatiens - red (shade plant)</t>
  </si>
  <si>
    <t>Impatiens - purple (shade plant)</t>
  </si>
  <si>
    <t>Impatiens (New Guinea) - pink</t>
  </si>
  <si>
    <t>Impatiens (New Guinea) - red</t>
  </si>
  <si>
    <t>Impatiens, Double Rosebud - red</t>
  </si>
  <si>
    <t>Impatiens, Double Rosebud - pink</t>
  </si>
  <si>
    <t>Impatiens, Double Rosebud - violet</t>
  </si>
  <si>
    <t>Blue Salvia</t>
  </si>
  <si>
    <t>Impatiens - mixed (shade plant)</t>
  </si>
  <si>
    <t>Geranium (ivy) - lavendar</t>
  </si>
  <si>
    <t>Sweet Bell Pepper</t>
  </si>
  <si>
    <t>Zinnia - tall</t>
  </si>
  <si>
    <t>Geranium, Max Frei</t>
  </si>
  <si>
    <t>Dianthus, Firewitch</t>
  </si>
  <si>
    <t>Shasta Daisy</t>
  </si>
  <si>
    <t>Stella De Ora Daylilly</t>
  </si>
  <si>
    <t>Pardon me Daylilly</t>
  </si>
  <si>
    <t>Black-eyed Susan</t>
  </si>
  <si>
    <t>Russian Sage</t>
  </si>
  <si>
    <t>Autumn Joy Sedum</t>
  </si>
  <si>
    <t>Coral Bell (Caramel)</t>
  </si>
  <si>
    <t>Fern Ostrich</t>
  </si>
  <si>
    <t>Japanese Painted Fern</t>
  </si>
  <si>
    <t>Hosta Patriot</t>
  </si>
  <si>
    <t>Hosta Elegans</t>
  </si>
  <si>
    <t>Hosta Guacamole</t>
  </si>
  <si>
    <t>1 Quart Perennials</t>
  </si>
  <si>
    <t>2 Quart Perennials</t>
  </si>
  <si>
    <t>1 Quart Perrennials</t>
  </si>
  <si>
    <t>3 Quart Perrennials</t>
  </si>
  <si>
    <r>
      <t xml:space="preserve">1. Enter in ONE customer's order on one sheet (e.g. Your first customer on "Customer1" sheet your second customer on "Customer2" sheet). The Customer sheets will be renamed when you save. You can add Customer Sheets as need. Please ensure they are placed between "Start" and "End".                                                                                                                                        </t>
    </r>
    <r>
      <rPr>
        <b/>
        <i/>
        <sz val="10"/>
        <color indexed="10"/>
        <rFont val="Arial"/>
        <family val="2"/>
      </rPr>
      <t xml:space="preserve">Please ensure you enable macros when opening this file!!!  </t>
    </r>
    <r>
      <rPr>
        <sz val="10"/>
        <rFont val="Arial"/>
        <family val="2"/>
      </rPr>
      <t xml:space="preserve">                                                         If you have any questions feel free to email santhi.peeler@gmail.com</t>
    </r>
  </si>
  <si>
    <r>
      <t>Directions:</t>
    </r>
    <r>
      <rPr>
        <sz val="8"/>
        <rFont val="Arial"/>
        <family val="2"/>
      </rPr>
      <t xml:space="preserve">  Please complete the order form below and return it to your boy scout by April 12</t>
    </r>
    <r>
      <rPr>
        <b/>
        <sz val="8"/>
        <rFont val="Arial"/>
        <family val="2"/>
      </rPr>
      <t>th</t>
    </r>
    <r>
      <rPr>
        <sz val="8"/>
        <rFont val="Arial"/>
        <family val="2"/>
      </rPr>
      <t xml:space="preserve"> with your payment.  Flowers and plants will be available on </t>
    </r>
    <r>
      <rPr>
        <b/>
        <sz val="8"/>
        <rFont val="Arial"/>
        <family val="2"/>
      </rPr>
      <t>May 8.</t>
    </r>
    <r>
      <rPr>
        <sz val="8"/>
        <rFont val="Arial"/>
        <family val="2"/>
      </rPr>
      <t xml:space="preserve">  Thank you very much! *</t>
    </r>
  </si>
  <si>
    <r>
      <t>Directions:</t>
    </r>
    <r>
      <rPr>
        <sz val="8"/>
        <rFont val="Arial"/>
        <family val="2"/>
      </rPr>
      <t xml:space="preserve">  Please complete the order form below and return it to your boy scout by April 12 with your payment.   Flowers and plants will be available on </t>
    </r>
    <r>
      <rPr>
        <b/>
        <sz val="8"/>
        <rFont val="Arial"/>
        <family val="2"/>
      </rPr>
      <t>May 8th.</t>
    </r>
    <r>
      <rPr>
        <sz val="8"/>
        <rFont val="Arial"/>
        <family val="2"/>
      </rPr>
      <t xml:space="preserve">  Thank you very much! *</t>
    </r>
  </si>
  <si>
    <t>2. Please make sure that the money you have received from your customers matches the Grand Total at the bottom of the TOTAL sheet.</t>
  </si>
  <si>
    <t>3. When your totals match, please save the file and email a copy back to Santhi.peeler@gmail.com no later than April 12th.</t>
  </si>
  <si>
    <t xml:space="preserve">4. Customers can make electronic payment via Zelle or Quick Pay to Treasurer@3firestroop101.org.  Inform them that the payment will be identified as "BSA Troop 101 registered with Community Christian Church."  If customers wish to pay by check to the troop, make it payable to "BSA Troop 101."  Cash and checks will need to be dropped off to Mrs. Cross by appointment.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</si>
</sst>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165" formatCode="\$#,##0.00"/>
    <numFmt numFmtId="166" formatCode="&quot;$&quot;#,##0.00"/>
    <numFmt numFmtId="167" formatCode="[$-409]0"/>
    <numFmt numFmtId="168" formatCode="[$-409]General"/>
    <numFmt numFmtId="169" formatCode="[$-409]0.00%"/>
  </numFmts>
  <fonts count="20">
    <font>
      <sz val="10"/>
      <name val="Arial"/>
    </font>
    <font>
      <sz val="10"/>
      <name val="Arial"/>
    </font>
    <font>
      <u/>
      <sz val="10"/>
      <color indexed="12"/>
      <name val="Arial"/>
      <family val="2"/>
    </font>
    <font>
      <sz val="10"/>
      <name val="Arial"/>
      <family val="2"/>
    </font>
    <font>
      <sz val="8"/>
      <name val="Arial"/>
      <family val="2"/>
    </font>
    <font>
      <b/>
      <sz val="14"/>
      <name val="Arial"/>
      <family val="2"/>
    </font>
    <font>
      <b/>
      <sz val="10"/>
      <name val="Arial"/>
      <family val="2"/>
    </font>
    <font>
      <b/>
      <sz val="12"/>
      <name val="Arial"/>
      <family val="2"/>
    </font>
    <font>
      <b/>
      <sz val="8"/>
      <name val="Arial"/>
      <family val="2"/>
    </font>
    <font>
      <sz val="16"/>
      <name val="Arial"/>
      <family val="2"/>
    </font>
    <font>
      <sz val="16"/>
      <color indexed="9"/>
      <name val="Arial"/>
      <family val="2"/>
    </font>
    <font>
      <sz val="10"/>
      <color indexed="9"/>
      <name val="Arial"/>
      <family val="2"/>
    </font>
    <font>
      <b/>
      <sz val="16"/>
      <name val="Arial"/>
      <family val="2"/>
    </font>
    <font>
      <b/>
      <i/>
      <sz val="10"/>
      <color indexed="10"/>
      <name val="Arial"/>
      <family val="2"/>
    </font>
    <font>
      <sz val="10"/>
      <name val="Arial"/>
      <family val="2"/>
    </font>
    <font>
      <sz val="8"/>
      <color rgb="FF000000"/>
      <name val="Arial1"/>
    </font>
    <font>
      <sz val="8"/>
      <color rgb="FF000000"/>
      <name val="Arial"/>
    </font>
    <font>
      <sz val="8"/>
      <color rgb="FF000000"/>
      <name val="Arial"/>
      <family val="2"/>
    </font>
    <font>
      <sz val="8"/>
      <color theme="1"/>
      <name val="Arial1"/>
    </font>
    <font>
      <sz val="8"/>
      <color theme="1"/>
      <name val="Arial"/>
      <family val="2"/>
    </font>
  </fonts>
  <fills count="18">
    <fill>
      <patternFill patternType="none"/>
    </fill>
    <fill>
      <patternFill patternType="gray125"/>
    </fill>
    <fill>
      <patternFill patternType="solid">
        <fgColor indexed="31"/>
        <bgColor indexed="22"/>
      </patternFill>
    </fill>
    <fill>
      <patternFill patternType="solid">
        <fgColor indexed="27"/>
        <bgColor indexed="41"/>
      </patternFill>
    </fill>
    <fill>
      <patternFill patternType="solid">
        <fgColor indexed="45"/>
        <bgColor indexed="29"/>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3"/>
        <bgColor indexed="26"/>
      </patternFill>
    </fill>
    <fill>
      <patternFill patternType="solid">
        <fgColor indexed="43"/>
        <bgColor indexed="64"/>
      </patternFill>
    </fill>
    <fill>
      <patternFill patternType="solid">
        <fgColor rgb="FFFFFF99"/>
        <bgColor rgb="FFFFFF99"/>
      </patternFill>
    </fill>
    <fill>
      <patternFill patternType="solid">
        <fgColor rgb="FFCCFFFF"/>
        <bgColor rgb="FFCCFFFF"/>
      </patternFill>
    </fill>
    <fill>
      <patternFill patternType="solid">
        <fgColor rgb="FFFFCC99"/>
        <bgColor rgb="FFFFCC99"/>
      </patternFill>
    </fill>
    <fill>
      <patternFill patternType="solid">
        <fgColor rgb="FFCCCCFF"/>
        <bgColor rgb="FFCCCCFF"/>
      </patternFill>
    </fill>
    <fill>
      <patternFill patternType="solid">
        <fgColor rgb="FFC0C0C0"/>
        <bgColor rgb="FFC0C0C0"/>
      </patternFill>
    </fill>
    <fill>
      <patternFill patternType="solid">
        <fgColor rgb="FFC0C0C0"/>
        <bgColor indexed="64"/>
      </patternFill>
    </fill>
    <fill>
      <patternFill patternType="solid">
        <fgColor rgb="FFFFFF00"/>
        <bgColor indexed="64"/>
      </patternFill>
    </fill>
  </fills>
  <borders count="33">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8"/>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8"/>
      </top>
      <bottom style="thin">
        <color indexed="8"/>
      </bottom>
      <diagonal/>
    </border>
    <border>
      <left style="thin">
        <color indexed="8"/>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cellStyleXfs>
  <cellXfs count="177">
    <xf numFmtId="0" fontId="0" fillId="0" borderId="0" xfId="0"/>
    <xf numFmtId="0" fontId="5" fillId="0" borderId="0" xfId="4" applyFont="1"/>
    <xf numFmtId="0" fontId="3" fillId="0" borderId="0" xfId="4"/>
    <xf numFmtId="0" fontId="3" fillId="0" borderId="0" xfId="4" applyFill="1" applyAlignment="1">
      <alignment wrapText="1"/>
    </xf>
    <xf numFmtId="0" fontId="3" fillId="0" borderId="0" xfId="4" applyAlignment="1">
      <alignment wrapText="1"/>
    </xf>
    <xf numFmtId="0" fontId="3" fillId="0" borderId="0" xfId="3" applyProtection="1"/>
    <xf numFmtId="0" fontId="8" fillId="2" borderId="1" xfId="3" applyFont="1" applyFill="1" applyBorder="1" applyAlignment="1" applyProtection="1">
      <alignment horizontal="left" vertical="center" wrapText="1"/>
    </xf>
    <xf numFmtId="0" fontId="4" fillId="0" borderId="0" xfId="3" applyFont="1" applyProtection="1"/>
    <xf numFmtId="0" fontId="8" fillId="2" borderId="2" xfId="3" applyFont="1" applyFill="1" applyBorder="1" applyAlignment="1" applyProtection="1">
      <alignment horizontal="left" vertical="center" wrapText="1"/>
    </xf>
    <xf numFmtId="0" fontId="4" fillId="2" borderId="2" xfId="3" applyFont="1" applyFill="1" applyBorder="1" applyProtection="1"/>
    <xf numFmtId="0" fontId="4" fillId="2" borderId="1" xfId="3" applyFont="1" applyFill="1" applyBorder="1" applyProtection="1"/>
    <xf numFmtId="0" fontId="4" fillId="2" borderId="3" xfId="3" applyFont="1" applyFill="1" applyBorder="1" applyProtection="1"/>
    <xf numFmtId="0" fontId="4" fillId="0" borderId="0" xfId="3" applyFont="1" applyBorder="1" applyProtection="1"/>
    <xf numFmtId="1" fontId="4" fillId="0" borderId="2" xfId="3" applyNumberFormat="1" applyFont="1" applyBorder="1" applyProtection="1"/>
    <xf numFmtId="0" fontId="4" fillId="0" borderId="2" xfId="3" applyFont="1" applyBorder="1" applyProtection="1"/>
    <xf numFmtId="0" fontId="4" fillId="0" borderId="1" xfId="3" applyFont="1" applyBorder="1" applyProtection="1"/>
    <xf numFmtId="2" fontId="4" fillId="0" borderId="2" xfId="3" applyNumberFormat="1" applyFont="1" applyBorder="1" applyProtection="1"/>
    <xf numFmtId="0" fontId="4" fillId="3" borderId="2" xfId="3" applyFont="1" applyFill="1" applyBorder="1" applyProtection="1">
      <protection locked="0"/>
    </xf>
    <xf numFmtId="165" fontId="4" fillId="0" borderId="2" xfId="3" applyNumberFormat="1" applyFont="1" applyBorder="1" applyProtection="1"/>
    <xf numFmtId="0" fontId="4" fillId="2" borderId="4" xfId="3" applyFont="1" applyFill="1" applyBorder="1" applyProtection="1"/>
    <xf numFmtId="0" fontId="3" fillId="2" borderId="4" xfId="3" applyFill="1" applyBorder="1" applyProtection="1"/>
    <xf numFmtId="0" fontId="4" fillId="0" borderId="2" xfId="3" applyFont="1" applyBorder="1" applyAlignment="1" applyProtection="1">
      <alignment vertical="top" wrapText="1"/>
    </xf>
    <xf numFmtId="0" fontId="4" fillId="0" borderId="1" xfId="3" applyFont="1" applyBorder="1" applyAlignment="1" applyProtection="1">
      <alignment wrapText="1"/>
    </xf>
    <xf numFmtId="0" fontId="8" fillId="2" borderId="2" xfId="3" applyFont="1" applyFill="1" applyBorder="1" applyAlignment="1" applyProtection="1"/>
    <xf numFmtId="165" fontId="8" fillId="2" borderId="2" xfId="3" applyNumberFormat="1" applyFont="1" applyFill="1" applyBorder="1" applyAlignment="1" applyProtection="1"/>
    <xf numFmtId="0" fontId="3" fillId="2" borderId="5" xfId="3" applyFill="1" applyBorder="1" applyProtection="1"/>
    <xf numFmtId="0" fontId="6" fillId="0" borderId="0" xfId="3" applyFont="1" applyBorder="1" applyAlignment="1" applyProtection="1">
      <alignment horizontal="right"/>
    </xf>
    <xf numFmtId="0" fontId="8" fillId="0" borderId="0" xfId="3" applyFont="1" applyFill="1" applyBorder="1" applyAlignment="1" applyProtection="1"/>
    <xf numFmtId="0" fontId="3" fillId="0" borderId="0" xfId="3" applyAlignment="1" applyProtection="1"/>
    <xf numFmtId="0" fontId="2" fillId="0" borderId="0" xfId="2" applyNumberFormat="1" applyFont="1" applyFill="1" applyBorder="1" applyAlignment="1" applyProtection="1"/>
    <xf numFmtId="0" fontId="3" fillId="3" borderId="2" xfId="3" applyFill="1" applyBorder="1" applyProtection="1">
      <protection locked="0"/>
    </xf>
    <xf numFmtId="0" fontId="8" fillId="2" borderId="2" xfId="3" applyFont="1" applyFill="1" applyBorder="1" applyProtection="1"/>
    <xf numFmtId="165" fontId="8" fillId="2" borderId="2" xfId="3" applyNumberFormat="1" applyFont="1" applyFill="1" applyBorder="1" applyProtection="1"/>
    <xf numFmtId="0" fontId="3" fillId="0" borderId="0" xfId="4" applyProtection="1"/>
    <xf numFmtId="0" fontId="4" fillId="0" borderId="0" xfId="4" applyFont="1" applyProtection="1"/>
    <xf numFmtId="0" fontId="4" fillId="0" borderId="0" xfId="4" applyFont="1" applyBorder="1" applyProtection="1"/>
    <xf numFmtId="1" fontId="4" fillId="0" borderId="2" xfId="4" applyNumberFormat="1" applyFont="1" applyBorder="1" applyProtection="1"/>
    <xf numFmtId="0" fontId="4" fillId="0" borderId="2" xfId="4" applyFont="1" applyBorder="1" applyProtection="1"/>
    <xf numFmtId="0" fontId="4" fillId="0" borderId="1" xfId="4" applyFont="1" applyBorder="1" applyProtection="1"/>
    <xf numFmtId="0" fontId="4" fillId="0" borderId="2" xfId="4" applyFont="1" applyBorder="1" applyAlignment="1" applyProtection="1">
      <alignment vertical="top" wrapText="1"/>
    </xf>
    <xf numFmtId="0" fontId="4" fillId="0" borderId="1" xfId="4" applyFont="1" applyBorder="1" applyAlignment="1" applyProtection="1">
      <alignment wrapText="1"/>
    </xf>
    <xf numFmtId="165" fontId="3" fillId="0" borderId="0" xfId="4" applyNumberFormat="1" applyProtection="1"/>
    <xf numFmtId="0" fontId="4" fillId="2" borderId="6" xfId="4" applyFont="1" applyFill="1" applyBorder="1" applyProtection="1"/>
    <xf numFmtId="2" fontId="4" fillId="0" borderId="2" xfId="4" applyNumberFormat="1" applyFont="1" applyBorder="1" applyProtection="1"/>
    <xf numFmtId="165" fontId="3" fillId="2" borderId="0" xfId="4" applyNumberFormat="1" applyFill="1" applyBorder="1" applyProtection="1"/>
    <xf numFmtId="0" fontId="4" fillId="3" borderId="1" xfId="3" applyFont="1" applyFill="1" applyBorder="1" applyProtection="1">
      <protection locked="0"/>
    </xf>
    <xf numFmtId="165" fontId="3" fillId="2" borderId="3" xfId="4" applyNumberFormat="1" applyFill="1" applyBorder="1" applyProtection="1"/>
    <xf numFmtId="165" fontId="3" fillId="2" borderId="4" xfId="4" applyNumberFormat="1" applyFill="1" applyBorder="1" applyProtection="1"/>
    <xf numFmtId="165" fontId="4" fillId="2" borderId="4" xfId="4" applyNumberFormat="1" applyFont="1" applyFill="1" applyBorder="1" applyProtection="1"/>
    <xf numFmtId="165" fontId="4" fillId="2" borderId="5" xfId="4" applyNumberFormat="1" applyFont="1" applyFill="1" applyBorder="1" applyProtection="1"/>
    <xf numFmtId="0" fontId="4" fillId="2" borderId="2" xfId="4" applyFont="1" applyFill="1" applyBorder="1" applyProtection="1"/>
    <xf numFmtId="0" fontId="4" fillId="2" borderId="1" xfId="4" applyFont="1" applyFill="1" applyBorder="1" applyProtection="1"/>
    <xf numFmtId="0" fontId="4" fillId="4" borderId="2" xfId="4" applyFont="1" applyFill="1" applyBorder="1" applyProtection="1"/>
    <xf numFmtId="165" fontId="4" fillId="0" borderId="2" xfId="4" applyNumberFormat="1" applyFont="1" applyBorder="1" applyProtection="1"/>
    <xf numFmtId="165" fontId="4" fillId="2" borderId="2" xfId="4" applyNumberFormat="1" applyFont="1" applyFill="1" applyBorder="1" applyProtection="1"/>
    <xf numFmtId="0" fontId="8" fillId="2" borderId="2" xfId="4" applyFont="1" applyFill="1" applyBorder="1" applyAlignment="1" applyProtection="1"/>
    <xf numFmtId="165" fontId="8" fillId="2" borderId="2" xfId="4" applyNumberFormat="1" applyFont="1" applyFill="1" applyBorder="1" applyAlignment="1" applyProtection="1"/>
    <xf numFmtId="165" fontId="3" fillId="2" borderId="7" xfId="4" applyNumberFormat="1" applyFill="1" applyBorder="1" applyProtection="1"/>
    <xf numFmtId="165" fontId="8" fillId="2" borderId="2" xfId="4" applyNumberFormat="1" applyFont="1" applyFill="1" applyBorder="1" applyProtection="1"/>
    <xf numFmtId="0" fontId="6" fillId="0" borderId="0" xfId="4" applyFont="1" applyBorder="1" applyAlignment="1" applyProtection="1">
      <alignment horizontal="right"/>
    </xf>
    <xf numFmtId="0" fontId="8" fillId="0" borderId="0" xfId="4" applyFont="1" applyFill="1" applyBorder="1" applyAlignment="1" applyProtection="1"/>
    <xf numFmtId="165" fontId="3" fillId="0" borderId="0" xfId="4" applyNumberFormat="1" applyAlignment="1" applyProtection="1"/>
    <xf numFmtId="0" fontId="3" fillId="0" borderId="0" xfId="4" applyAlignment="1" applyProtection="1"/>
    <xf numFmtId="165" fontId="3" fillId="2" borderId="2" xfId="4" applyNumberFormat="1" applyFill="1" applyBorder="1" applyProtection="1"/>
    <xf numFmtId="165" fontId="4" fillId="0" borderId="1" xfId="4" applyNumberFormat="1" applyFont="1" applyBorder="1" applyProtection="1"/>
    <xf numFmtId="2" fontId="3" fillId="2" borderId="2" xfId="4" applyNumberFormat="1" applyFill="1" applyBorder="1" applyProtection="1"/>
    <xf numFmtId="0" fontId="8" fillId="2" borderId="2" xfId="4" applyFont="1" applyFill="1" applyBorder="1" applyProtection="1"/>
    <xf numFmtId="165" fontId="8" fillId="2" borderId="1" xfId="4" applyNumberFormat="1" applyFont="1" applyFill="1" applyBorder="1" applyProtection="1"/>
    <xf numFmtId="0" fontId="10"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0" fillId="0" borderId="0" xfId="0" applyProtection="1"/>
    <xf numFmtId="0" fontId="11" fillId="0"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66" fontId="0" fillId="5" borderId="11" xfId="0" applyNumberFormat="1" applyFill="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4" fillId="0" borderId="0" xfId="0" applyFont="1" applyProtection="1"/>
    <xf numFmtId="0" fontId="0" fillId="0" borderId="12" xfId="0" applyBorder="1" applyAlignment="1">
      <alignment horizontal="center" vertical="center"/>
    </xf>
    <xf numFmtId="0" fontId="0" fillId="0" borderId="13" xfId="0" applyBorder="1" applyAlignment="1">
      <alignment horizontal="center" vertical="center"/>
    </xf>
    <xf numFmtId="166" fontId="3" fillId="0" borderId="14" xfId="0" applyNumberFormat="1" applyFont="1" applyBorder="1" applyAlignment="1">
      <alignment horizontal="center" vertical="center"/>
    </xf>
    <xf numFmtId="10" fontId="3" fillId="6" borderId="14" xfId="0" applyNumberFormat="1" applyFont="1" applyFill="1" applyBorder="1" applyAlignment="1">
      <alignment horizontal="center" vertical="center"/>
    </xf>
    <xf numFmtId="10" fontId="3" fillId="0" borderId="14" xfId="0" applyNumberFormat="1" applyFont="1" applyBorder="1" applyAlignment="1">
      <alignment horizontal="center" vertical="center"/>
    </xf>
    <xf numFmtId="0" fontId="4" fillId="0" borderId="0" xfId="0" applyFont="1" applyBorder="1" applyProtection="1"/>
    <xf numFmtId="166" fontId="4" fillId="7" borderId="14" xfId="0" applyNumberFormat="1" applyFont="1" applyFill="1" applyBorder="1" applyProtection="1">
      <protection locked="0"/>
    </xf>
    <xf numFmtId="10" fontId="4" fillId="6" borderId="14" xfId="0" applyNumberFormat="1" applyFont="1" applyFill="1" applyBorder="1" applyProtection="1"/>
    <xf numFmtId="10" fontId="4" fillId="8" borderId="14" xfId="0" applyNumberFormat="1" applyFont="1" applyFill="1" applyBorder="1" applyProtection="1"/>
    <xf numFmtId="166" fontId="4" fillId="5" borderId="11" xfId="0" applyNumberFormat="1" applyFont="1" applyFill="1" applyBorder="1" applyProtection="1"/>
    <xf numFmtId="1" fontId="4" fillId="0" borderId="11" xfId="0" applyNumberFormat="1" applyFont="1" applyBorder="1" applyProtection="1"/>
    <xf numFmtId="0" fontId="4" fillId="0" borderId="11" xfId="0" applyFont="1" applyBorder="1" applyAlignment="1" applyProtection="1">
      <alignment vertical="top" wrapText="1"/>
    </xf>
    <xf numFmtId="0" fontId="4" fillId="0" borderId="15" xfId="0" applyFont="1" applyBorder="1" applyAlignment="1" applyProtection="1">
      <alignment wrapText="1"/>
    </xf>
    <xf numFmtId="166" fontId="4" fillId="0" borderId="0" xfId="0" applyNumberFormat="1" applyFont="1" applyProtection="1"/>
    <xf numFmtId="10" fontId="4" fillId="0" borderId="0" xfId="0" applyNumberFormat="1" applyFont="1" applyProtection="1"/>
    <xf numFmtId="166" fontId="14" fillId="0" borderId="0" xfId="0" applyNumberFormat="1" applyFont="1" applyProtection="1"/>
    <xf numFmtId="0" fontId="4" fillId="2" borderId="0" xfId="4" applyFont="1" applyFill="1" applyBorder="1" applyProtection="1"/>
    <xf numFmtId="166" fontId="14" fillId="0" borderId="0" xfId="0" applyNumberFormat="1" applyFont="1" applyFill="1" applyBorder="1" applyAlignment="1" applyProtection="1">
      <alignment horizontal="center" vertical="center" wrapText="1"/>
    </xf>
    <xf numFmtId="166" fontId="0" fillId="0" borderId="0" xfId="0" applyNumberFormat="1" applyFill="1" applyBorder="1" applyAlignment="1">
      <alignment horizontal="center" vertical="center" wrapText="1"/>
    </xf>
    <xf numFmtId="166" fontId="4" fillId="0" borderId="0" xfId="0" applyNumberFormat="1" applyFont="1" applyFill="1" applyBorder="1" applyProtection="1"/>
    <xf numFmtId="44" fontId="0" fillId="0" borderId="0" xfId="1" applyFont="1" applyProtection="1"/>
    <xf numFmtId="166" fontId="14" fillId="0" borderId="0" xfId="0" applyNumberFormat="1" applyFont="1" applyFill="1" applyProtection="1"/>
    <xf numFmtId="167" fontId="15" fillId="0" borderId="25" xfId="0" applyNumberFormat="1" applyFont="1" applyBorder="1" applyAlignment="1"/>
    <xf numFmtId="168" fontId="15" fillId="0" borderId="25" xfId="0" applyNumberFormat="1" applyFont="1" applyBorder="1" applyAlignment="1"/>
    <xf numFmtId="168" fontId="15" fillId="0" borderId="26" xfId="0" applyNumberFormat="1" applyFont="1" applyBorder="1" applyAlignment="1"/>
    <xf numFmtId="166" fontId="15" fillId="11" borderId="25" xfId="0" applyNumberFormat="1" applyFont="1" applyFill="1" applyBorder="1" applyAlignment="1"/>
    <xf numFmtId="166" fontId="15" fillId="12" borderId="27" xfId="0" applyNumberFormat="1" applyFont="1" applyFill="1" applyBorder="1" applyAlignment="1"/>
    <xf numFmtId="169" fontId="15" fillId="13" borderId="27" xfId="0" applyNumberFormat="1" applyFont="1" applyFill="1" applyBorder="1" applyAlignment="1"/>
    <xf numFmtId="169" fontId="15" fillId="14" borderId="27" xfId="0" applyNumberFormat="1" applyFont="1" applyFill="1" applyBorder="1" applyAlignment="1"/>
    <xf numFmtId="166" fontId="15" fillId="15" borderId="25" xfId="0" applyNumberFormat="1" applyFont="1" applyFill="1" applyBorder="1" applyAlignment="1"/>
    <xf numFmtId="167" fontId="16" fillId="0" borderId="25" xfId="0" applyNumberFormat="1" applyFont="1" applyBorder="1" applyAlignment="1"/>
    <xf numFmtId="168" fontId="17" fillId="0" borderId="26" xfId="0" applyNumberFormat="1" applyFont="1" applyBorder="1" applyAlignment="1"/>
    <xf numFmtId="166" fontId="16" fillId="12" borderId="27" xfId="0" applyNumberFormat="1" applyFont="1" applyFill="1" applyBorder="1" applyAlignment="1"/>
    <xf numFmtId="169" fontId="16" fillId="13" borderId="27" xfId="0" applyNumberFormat="1" applyFont="1" applyFill="1" applyBorder="1" applyAlignment="1"/>
    <xf numFmtId="169" fontId="16" fillId="14" borderId="27" xfId="0" applyNumberFormat="1" applyFont="1" applyFill="1" applyBorder="1" applyAlignment="1"/>
    <xf numFmtId="166" fontId="16" fillId="15" borderId="25" xfId="0" applyNumberFormat="1" applyFont="1" applyFill="1" applyBorder="1" applyAlignment="1"/>
    <xf numFmtId="166" fontId="15" fillId="12" borderId="25" xfId="0" applyNumberFormat="1" applyFont="1" applyFill="1" applyBorder="1" applyAlignment="1"/>
    <xf numFmtId="0" fontId="18" fillId="0" borderId="28" xfId="0" applyFont="1" applyBorder="1" applyAlignment="1">
      <alignment wrapText="1"/>
    </xf>
    <xf numFmtId="0" fontId="19" fillId="0" borderId="29" xfId="0" applyFont="1" applyBorder="1" applyAlignment="1">
      <alignment wrapText="1"/>
    </xf>
    <xf numFmtId="8" fontId="19" fillId="16" borderId="28" xfId="0" applyNumberFormat="1" applyFont="1" applyFill="1" applyBorder="1" applyAlignment="1">
      <alignment horizontal="right" wrapText="1"/>
    </xf>
    <xf numFmtId="0" fontId="18" fillId="0" borderId="30" xfId="0" applyFont="1" applyBorder="1" applyAlignment="1">
      <alignment wrapText="1"/>
    </xf>
    <xf numFmtId="0" fontId="19" fillId="0" borderId="31" xfId="0" applyFont="1" applyBorder="1" applyAlignment="1">
      <alignment wrapText="1"/>
    </xf>
    <xf numFmtId="8" fontId="19" fillId="16" borderId="30" xfId="0" applyNumberFormat="1" applyFont="1" applyFill="1" applyBorder="1" applyAlignment="1">
      <alignment horizontal="right" wrapText="1"/>
    </xf>
    <xf numFmtId="166" fontId="4" fillId="10" borderId="11" xfId="0" applyNumberFormat="1" applyFont="1" applyFill="1" applyBorder="1" applyAlignment="1" applyProtection="1"/>
    <xf numFmtId="166" fontId="4" fillId="0" borderId="14" xfId="0" applyNumberFormat="1" applyFont="1" applyBorder="1" applyAlignment="1">
      <alignment vertical="center"/>
    </xf>
    <xf numFmtId="166" fontId="17" fillId="11" borderId="25" xfId="0" applyNumberFormat="1" applyFont="1" applyFill="1" applyBorder="1" applyAlignment="1"/>
    <xf numFmtId="8" fontId="19" fillId="17" borderId="32" xfId="0" applyNumberFormat="1" applyFont="1" applyFill="1" applyBorder="1" applyAlignment="1">
      <alignment wrapText="1"/>
    </xf>
    <xf numFmtId="166" fontId="4" fillId="0" borderId="0" xfId="0" applyNumberFormat="1" applyFont="1" applyAlignment="1" applyProtection="1"/>
    <xf numFmtId="0" fontId="6" fillId="0" borderId="0" xfId="4" applyFont="1" applyBorder="1" applyAlignment="1">
      <alignment wrapText="1"/>
    </xf>
    <xf numFmtId="0" fontId="3" fillId="3" borderId="0" xfId="4" applyFont="1" applyFill="1" applyBorder="1" applyAlignment="1">
      <alignment wrapText="1"/>
    </xf>
    <xf numFmtId="0" fontId="3" fillId="0" borderId="0" xfId="4" applyFont="1" applyBorder="1" applyAlignment="1">
      <alignment wrapText="1"/>
    </xf>
    <xf numFmtId="0" fontId="3" fillId="0" borderId="0" xfId="4" applyBorder="1" applyAlignment="1">
      <alignment wrapText="1"/>
    </xf>
    <xf numFmtId="0" fontId="3" fillId="0" borderId="0" xfId="4" applyBorder="1" applyAlignment="1">
      <alignment horizontal="center" wrapText="1"/>
    </xf>
    <xf numFmtId="0" fontId="8" fillId="2" borderId="2" xfId="3" applyFont="1" applyFill="1" applyBorder="1" applyAlignment="1" applyProtection="1">
      <alignment horizontal="right"/>
    </xf>
    <xf numFmtId="0" fontId="4" fillId="3" borderId="15" xfId="3" applyFont="1" applyFill="1" applyBorder="1" applyAlignment="1" applyProtection="1"/>
    <xf numFmtId="0" fontId="0" fillId="0" borderId="19" xfId="0" applyBorder="1" applyAlignment="1" applyProtection="1"/>
    <xf numFmtId="0" fontId="0" fillId="0" borderId="20" xfId="0" applyBorder="1" applyAlignment="1" applyProtection="1"/>
    <xf numFmtId="0" fontId="8" fillId="0" borderId="17" xfId="3" applyFont="1" applyBorder="1" applyAlignment="1" applyProtection="1"/>
    <xf numFmtId="0" fontId="8" fillId="2" borderId="2" xfId="3" applyFont="1" applyFill="1" applyBorder="1" applyAlignment="1" applyProtection="1">
      <alignment horizontal="left" vertical="center" wrapText="1"/>
    </xf>
    <xf numFmtId="0" fontId="6" fillId="3" borderId="18" xfId="3" applyFont="1" applyFill="1" applyBorder="1" applyAlignment="1" applyProtection="1">
      <protection locked="0"/>
    </xf>
    <xf numFmtId="0" fontId="8" fillId="2" borderId="4" xfId="3" applyFont="1" applyFill="1" applyBorder="1" applyAlignment="1" applyProtection="1">
      <alignment horizontal="left" vertical="center" wrapText="1"/>
    </xf>
    <xf numFmtId="0" fontId="7" fillId="2" borderId="2" xfId="3" applyFont="1" applyFill="1" applyBorder="1" applyAlignment="1" applyProtection="1">
      <alignment horizontal="left" wrapText="1"/>
    </xf>
    <xf numFmtId="0" fontId="8" fillId="2" borderId="1" xfId="3" applyFont="1" applyFill="1" applyBorder="1" applyAlignment="1" applyProtection="1">
      <alignment horizontal="left" vertical="center"/>
    </xf>
    <xf numFmtId="0" fontId="8" fillId="2" borderId="3" xfId="3" applyFont="1" applyFill="1" applyBorder="1" applyAlignment="1" applyProtection="1">
      <alignment horizontal="left" vertical="center"/>
    </xf>
    <xf numFmtId="0" fontId="8" fillId="9" borderId="2" xfId="3" applyFont="1" applyFill="1" applyBorder="1" applyAlignment="1" applyProtection="1">
      <alignment horizontal="left" vertical="top" wrapText="1"/>
    </xf>
    <xf numFmtId="0" fontId="8" fillId="9" borderId="5" xfId="3" applyFont="1" applyFill="1" applyBorder="1" applyAlignment="1" applyProtection="1">
      <alignment horizontal="left" vertical="top" wrapText="1"/>
    </xf>
    <xf numFmtId="0" fontId="4" fillId="3" borderId="1" xfId="3" applyFont="1" applyFill="1" applyBorder="1" applyAlignment="1" applyProtection="1">
      <protection locked="0"/>
    </xf>
    <xf numFmtId="0" fontId="4" fillId="3" borderId="18" xfId="3" applyFont="1" applyFill="1" applyBorder="1" applyAlignment="1" applyProtection="1">
      <protection locked="0"/>
    </xf>
    <xf numFmtId="0" fontId="8" fillId="2" borderId="2" xfId="3" applyFont="1" applyFill="1" applyBorder="1" applyAlignment="1" applyProtection="1">
      <alignment horizontal="left" vertical="center"/>
    </xf>
    <xf numFmtId="0" fontId="8" fillId="0" borderId="16" xfId="3" applyFont="1" applyBorder="1" applyAlignment="1" applyProtection="1"/>
    <xf numFmtId="0" fontId="4" fillId="0" borderId="0" xfId="3" applyFont="1" applyBorder="1" applyAlignment="1" applyProtection="1"/>
    <xf numFmtId="0" fontId="4" fillId="0" borderId="0" xfId="3" applyFont="1" applyBorder="1" applyAlignment="1" applyProtection="1">
      <alignment wrapText="1"/>
    </xf>
    <xf numFmtId="0" fontId="9" fillId="2" borderId="3" xfId="3" applyFont="1" applyFill="1" applyBorder="1" applyAlignment="1" applyProtection="1"/>
    <xf numFmtId="0" fontId="8" fillId="2" borderId="2" xfId="3" applyFont="1" applyFill="1" applyBorder="1" applyAlignment="1" applyProtection="1"/>
    <xf numFmtId="166" fontId="4" fillId="10" borderId="21" xfId="0" applyNumberFormat="1" applyFont="1" applyFill="1" applyBorder="1" applyAlignment="1" applyProtection="1">
      <alignment vertical="center" wrapText="1"/>
    </xf>
    <xf numFmtId="166" fontId="4" fillId="0" borderId="22" xfId="0" applyNumberFormat="1" applyFont="1" applyBorder="1" applyAlignment="1">
      <alignment vertical="center"/>
    </xf>
    <xf numFmtId="166" fontId="4" fillId="0" borderId="14" xfId="0" applyNumberFormat="1" applyFont="1" applyBorder="1" applyAlignment="1">
      <alignment vertical="center"/>
    </xf>
    <xf numFmtId="166" fontId="3" fillId="7" borderId="21" xfId="0" applyNumberFormat="1" applyFont="1" applyFill="1" applyBorder="1" applyAlignment="1" applyProtection="1">
      <alignment horizontal="center" vertical="center"/>
    </xf>
    <xf numFmtId="166" fontId="3" fillId="0" borderId="22" xfId="0" applyNumberFormat="1" applyFont="1" applyBorder="1" applyAlignment="1">
      <alignment horizontal="center" vertical="center"/>
    </xf>
    <xf numFmtId="166" fontId="3" fillId="0" borderId="14" xfId="0" applyNumberFormat="1" applyFont="1" applyBorder="1" applyAlignment="1">
      <alignment horizontal="center" vertical="center"/>
    </xf>
    <xf numFmtId="10" fontId="3" fillId="6" borderId="21" xfId="0" applyNumberFormat="1" applyFont="1" applyFill="1" applyBorder="1" applyAlignment="1" applyProtection="1">
      <alignment horizontal="center" vertical="center"/>
    </xf>
    <xf numFmtId="10" fontId="3" fillId="6" borderId="22" xfId="0" applyNumberFormat="1" applyFont="1" applyFill="1" applyBorder="1" applyAlignment="1">
      <alignment horizontal="center" vertical="center"/>
    </xf>
    <xf numFmtId="10" fontId="3" fillId="6" borderId="14" xfId="0" applyNumberFormat="1" applyFont="1" applyFill="1" applyBorder="1" applyAlignment="1">
      <alignment horizontal="center" vertical="center"/>
    </xf>
    <xf numFmtId="10" fontId="3" fillId="8" borderId="21" xfId="0" applyNumberFormat="1" applyFont="1" applyFill="1" applyBorder="1" applyAlignment="1" applyProtection="1">
      <alignment horizontal="center" vertical="center"/>
    </xf>
    <xf numFmtId="10" fontId="3" fillId="0" borderId="22" xfId="0" applyNumberFormat="1" applyFont="1" applyBorder="1" applyAlignment="1">
      <alignment horizontal="center" vertical="center"/>
    </xf>
    <xf numFmtId="10" fontId="3" fillId="0" borderId="14" xfId="0" applyNumberFormat="1" applyFont="1" applyBorder="1" applyAlignment="1">
      <alignment horizontal="center" vertical="center"/>
    </xf>
    <xf numFmtId="166" fontId="14" fillId="5" borderId="11" xfId="0" applyNumberFormat="1" applyFont="1" applyFill="1" applyBorder="1" applyAlignment="1" applyProtection="1">
      <alignment horizontal="center" vertical="center" wrapText="1"/>
    </xf>
    <xf numFmtId="166" fontId="0" fillId="5" borderId="11" xfId="0" applyNumberFormat="1" applyFill="1" applyBorder="1" applyAlignment="1">
      <alignment horizontal="center" vertical="center" wrapText="1"/>
    </xf>
    <xf numFmtId="0" fontId="4" fillId="2" borderId="2" xfId="4" applyFont="1" applyFill="1" applyBorder="1" applyAlignment="1" applyProtection="1">
      <alignment horizontal="right"/>
    </xf>
    <xf numFmtId="0" fontId="4" fillId="2" borderId="1" xfId="4" applyFont="1" applyFill="1" applyBorder="1" applyAlignment="1" applyProtection="1"/>
    <xf numFmtId="0" fontId="8" fillId="0" borderId="17" xfId="4" applyFont="1" applyBorder="1" applyAlignment="1" applyProtection="1"/>
    <xf numFmtId="0" fontId="4" fillId="0" borderId="0" xfId="4" applyFont="1" applyBorder="1" applyAlignment="1" applyProtection="1"/>
    <xf numFmtId="0" fontId="9" fillId="2" borderId="2" xfId="4" applyFont="1" applyFill="1" applyBorder="1" applyAlignment="1" applyProtection="1">
      <alignment horizontal="left" wrapText="1"/>
    </xf>
    <xf numFmtId="0" fontId="8" fillId="2" borderId="2" xfId="4" applyFont="1" applyFill="1" applyBorder="1" applyAlignment="1" applyProtection="1">
      <alignment horizontal="right"/>
    </xf>
    <xf numFmtId="0" fontId="6" fillId="2" borderId="1" xfId="4" applyFont="1" applyFill="1" applyBorder="1" applyAlignment="1" applyProtection="1">
      <alignment horizontal="left" vertical="center" wrapText="1"/>
    </xf>
    <xf numFmtId="0" fontId="6" fillId="2" borderId="23" xfId="4" applyFont="1" applyFill="1" applyBorder="1" applyAlignment="1" applyProtection="1">
      <alignment horizontal="left" vertical="center" wrapText="1"/>
    </xf>
    <xf numFmtId="0" fontId="6" fillId="2" borderId="18" xfId="4" applyFont="1" applyFill="1" applyBorder="1" applyAlignment="1" applyProtection="1">
      <alignment horizontal="left" vertical="center" wrapText="1"/>
    </xf>
    <xf numFmtId="0" fontId="8" fillId="9" borderId="2" xfId="4" applyFont="1" applyFill="1" applyBorder="1" applyAlignment="1" applyProtection="1">
      <alignment horizontal="center" vertical="center" wrapText="1"/>
    </xf>
    <xf numFmtId="0" fontId="4" fillId="0" borderId="0" xfId="4" applyFont="1" applyBorder="1" applyAlignment="1" applyProtection="1">
      <alignment wrapText="1"/>
    </xf>
    <xf numFmtId="0" fontId="9" fillId="2" borderId="24" xfId="4" applyFont="1" applyFill="1" applyBorder="1" applyAlignment="1" applyProtection="1"/>
  </cellXfs>
  <cellStyles count="5">
    <cellStyle name="Currency" xfId="1" builtinId="4"/>
    <cellStyle name="Hyperlink" xfId="2" builtinId="8"/>
    <cellStyle name="Normal" xfId="0" builtinId="0"/>
    <cellStyle name="Normal_AndrewPattison" xfId="3"/>
    <cellStyle name="Normal_OrderForm"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28575</xdr:colOff>
      <xdr:row>2</xdr:row>
      <xdr:rowOff>9525</xdr:rowOff>
    </xdr:from>
    <xdr:to>
      <xdr:col>12</xdr:col>
      <xdr:colOff>180975</xdr:colOff>
      <xdr:row>5</xdr:row>
      <xdr:rowOff>95250</xdr:rowOff>
    </xdr:to>
    <xdr:pic>
      <xdr:nvPicPr>
        <xdr:cNvPr id="1213" name="Picture 6">
          <a:extLst>
            <a:ext uri="{FF2B5EF4-FFF2-40B4-BE49-F238E27FC236}">
              <a16:creationId xmlns:a16="http://schemas.microsoft.com/office/drawing/2014/main" id="{9259C639-7A27-4530-87D4-1718C1327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400050"/>
          <a:ext cx="1981200" cy="258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9</xdr:col>
      <xdr:colOff>0</xdr:colOff>
      <xdr:row>2</xdr:row>
      <xdr:rowOff>0</xdr:rowOff>
    </xdr:from>
    <xdr:to>
      <xdr:col>12</xdr:col>
      <xdr:colOff>161925</xdr:colOff>
      <xdr:row>5</xdr:row>
      <xdr:rowOff>114300</xdr:rowOff>
    </xdr:to>
    <xdr:pic>
      <xdr:nvPicPr>
        <xdr:cNvPr id="1214" name="Picture 2">
          <a:extLst>
            <a:ext uri="{FF2B5EF4-FFF2-40B4-BE49-F238E27FC236}">
              <a16:creationId xmlns:a16="http://schemas.microsoft.com/office/drawing/2014/main" id="{5AA46AEA-7434-49F6-B87E-5F42029A98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90525"/>
          <a:ext cx="1990725"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3firestroop101.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3firestroop101.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3firestroop101.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
  <sheetViews>
    <sheetView workbookViewId="0">
      <selection activeCell="I1" sqref="I1"/>
    </sheetView>
  </sheetViews>
  <sheetFormatPr defaultRowHeight="12.75"/>
  <cols>
    <col min="1" max="16384" width="9.140625" style="2"/>
  </cols>
  <sheetData>
    <row r="1" spans="1:10" ht="18">
      <c r="A1" s="1" t="s">
        <v>97</v>
      </c>
    </row>
    <row r="3" spans="1:10" ht="124.5" customHeight="1">
      <c r="A3" s="126" t="s">
        <v>137</v>
      </c>
      <c r="B3" s="126"/>
      <c r="C3" s="126"/>
      <c r="D3" s="126"/>
      <c r="E3" s="126"/>
      <c r="F3" s="126"/>
      <c r="G3" s="126"/>
      <c r="H3" s="126"/>
      <c r="I3" s="126"/>
      <c r="J3" s="3"/>
    </row>
    <row r="4" spans="1:10" ht="44.25" customHeight="1">
      <c r="A4" s="127" t="s">
        <v>140</v>
      </c>
      <c r="B4" s="127"/>
      <c r="C4" s="127"/>
      <c r="D4" s="127"/>
      <c r="E4" s="127"/>
      <c r="F4" s="127"/>
      <c r="G4" s="127"/>
      <c r="H4" s="127"/>
      <c r="I4" s="127"/>
      <c r="J4" s="4"/>
    </row>
    <row r="5" spans="1:10" ht="27.75" customHeight="1">
      <c r="A5" s="128" t="s">
        <v>141</v>
      </c>
      <c r="B5" s="127"/>
      <c r="C5" s="127"/>
      <c r="D5" s="127"/>
      <c r="E5" s="127"/>
      <c r="F5" s="127"/>
      <c r="G5" s="127"/>
      <c r="H5" s="127"/>
      <c r="I5" s="127"/>
    </row>
    <row r="6" spans="1:10" ht="51" customHeight="1">
      <c r="A6" s="129" t="s">
        <v>142</v>
      </c>
      <c r="B6" s="129"/>
      <c r="C6" s="129"/>
      <c r="D6" s="129"/>
      <c r="E6" s="129"/>
      <c r="F6" s="129"/>
      <c r="G6" s="129"/>
      <c r="H6" s="129"/>
      <c r="I6" s="129"/>
      <c r="J6" s="4"/>
    </row>
    <row r="7" spans="1:10" ht="46.5" customHeight="1">
      <c r="A7" s="129"/>
      <c r="B7" s="129"/>
      <c r="C7" s="129"/>
      <c r="D7" s="129"/>
      <c r="E7" s="129"/>
      <c r="F7" s="129"/>
      <c r="G7" s="129"/>
      <c r="H7" s="129"/>
      <c r="I7" s="129"/>
      <c r="J7" s="4"/>
    </row>
    <row r="8" spans="1:10">
      <c r="A8" s="125" t="s">
        <v>0</v>
      </c>
      <c r="B8" s="125"/>
      <c r="C8" s="125"/>
      <c r="D8" s="125"/>
      <c r="E8" s="125"/>
      <c r="F8" s="125"/>
      <c r="G8" s="125"/>
      <c r="H8" s="125"/>
      <c r="I8" s="125"/>
    </row>
  </sheetData>
  <sheetProtection password="E1AB" sheet="1" selectLockedCells="1" selectUnlockedCells="1"/>
  <mergeCells count="5">
    <mergeCell ref="A8:I8"/>
    <mergeCell ref="A3:I3"/>
    <mergeCell ref="A4:I4"/>
    <mergeCell ref="A5:I5"/>
    <mergeCell ref="A6:I7"/>
  </mergeCells>
  <phoneticPr fontId="4" type="noConversion"/>
  <pageMargins left="0.75" right="0.75" top="1" bottom="1" header="0.51180555555555551" footer="0.51180555555555551"/>
  <pageSetup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7"/>
  </sheetPr>
  <dimension ref="A1"/>
  <sheetViews>
    <sheetView workbookViewId="0">
      <selection activeCell="C9" sqref="C9"/>
    </sheetView>
  </sheetViews>
  <sheetFormatPr defaultRowHeight="12.75"/>
  <cols>
    <col min="1" max="16384" width="9.140625" style="2"/>
  </cols>
  <sheetData/>
  <sheetProtection sheet="1"/>
  <phoneticPr fontId="4" type="noConversion"/>
  <pageMargins left="1.5" right="0.75" top="0.25" bottom="0.2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14"/>
  </sheetPr>
  <dimension ref="A1:L117"/>
  <sheetViews>
    <sheetView tabSelected="1" zoomScaleNormal="100" workbookViewId="0">
      <selection activeCell="E61" sqref="E61"/>
    </sheetView>
  </sheetViews>
  <sheetFormatPr defaultRowHeight="12.75"/>
  <cols>
    <col min="1" max="1" width="2.5703125" style="5" customWidth="1"/>
    <col min="2" max="2" width="27.7109375" style="5" customWidth="1"/>
    <col min="3" max="3" width="18.42578125" style="5" customWidth="1"/>
    <col min="4" max="4" width="6.85546875" style="5" bestFit="1" customWidth="1"/>
    <col min="5" max="5" width="5.28515625" style="5" customWidth="1"/>
    <col min="6" max="6" width="8.85546875" style="5" customWidth="1"/>
    <col min="7" max="16384" width="9.140625" style="5"/>
  </cols>
  <sheetData>
    <row r="1" spans="1:7" ht="6" customHeight="1">
      <c r="A1" s="138" t="s">
        <v>1</v>
      </c>
      <c r="B1" s="138"/>
      <c r="C1" s="138"/>
      <c r="D1" s="138"/>
      <c r="E1" s="138"/>
      <c r="F1" s="138"/>
      <c r="G1" s="138"/>
    </row>
    <row r="2" spans="1:7">
      <c r="A2" s="138"/>
      <c r="B2" s="138"/>
      <c r="C2" s="138"/>
      <c r="D2" s="138"/>
      <c r="E2" s="138"/>
      <c r="F2" s="138"/>
      <c r="G2" s="138"/>
    </row>
    <row r="3" spans="1:7">
      <c r="A3" s="138"/>
      <c r="B3" s="138"/>
      <c r="C3" s="138"/>
      <c r="D3" s="138"/>
      <c r="E3" s="138"/>
      <c r="F3" s="138"/>
      <c r="G3" s="138"/>
    </row>
    <row r="4" spans="1:7" s="7" customFormat="1" ht="12.75" customHeight="1">
      <c r="A4" s="139" t="s">
        <v>2</v>
      </c>
      <c r="B4" s="139"/>
      <c r="C4" s="6" t="s">
        <v>3</v>
      </c>
      <c r="D4" s="140"/>
      <c r="E4" s="140"/>
      <c r="F4" s="140"/>
      <c r="G4" s="140"/>
    </row>
    <row r="5" spans="1:7" s="7" customFormat="1" ht="11.25" customHeight="1">
      <c r="A5" s="143"/>
      <c r="B5" s="144"/>
      <c r="C5" s="45"/>
      <c r="D5" s="131"/>
      <c r="E5" s="132"/>
      <c r="F5" s="132"/>
      <c r="G5" s="133"/>
    </row>
    <row r="6" spans="1:7" s="7" customFormat="1" ht="12.75" customHeight="1">
      <c r="A6" s="145" t="s">
        <v>4</v>
      </c>
      <c r="B6" s="145"/>
      <c r="C6" s="8" t="s">
        <v>5</v>
      </c>
      <c r="D6" s="137"/>
      <c r="E6" s="137"/>
      <c r="F6" s="137"/>
      <c r="G6" s="137"/>
    </row>
    <row r="7" spans="1:7" s="7" customFormat="1" ht="12.75" customHeight="1">
      <c r="A7" s="143"/>
      <c r="B7" s="144"/>
      <c r="C7" s="45"/>
      <c r="D7" s="131"/>
      <c r="E7" s="132"/>
      <c r="F7" s="132"/>
      <c r="G7" s="133"/>
    </row>
    <row r="8" spans="1:7" s="7" customFormat="1" ht="11.25" customHeight="1">
      <c r="A8" s="141" t="s">
        <v>138</v>
      </c>
      <c r="B8" s="141"/>
      <c r="C8" s="141"/>
      <c r="D8" s="142"/>
      <c r="E8" s="142"/>
      <c r="F8" s="142"/>
      <c r="G8" s="142"/>
    </row>
    <row r="9" spans="1:7" s="7" customFormat="1" ht="23.25" customHeight="1">
      <c r="A9" s="141"/>
      <c r="B9" s="141"/>
      <c r="C9" s="141"/>
      <c r="D9" s="141"/>
      <c r="E9" s="141"/>
      <c r="F9" s="141"/>
      <c r="G9" s="141"/>
    </row>
    <row r="10" spans="1:7" s="7" customFormat="1" ht="15" customHeight="1">
      <c r="A10" s="130" t="s">
        <v>6</v>
      </c>
      <c r="B10" s="130"/>
      <c r="C10" s="136"/>
      <c r="D10" s="136"/>
      <c r="E10" s="136"/>
      <c r="F10" s="136"/>
      <c r="G10" s="136"/>
    </row>
    <row r="11" spans="1:7" s="12" customFormat="1" ht="10.5" customHeight="1">
      <c r="A11" s="9" t="s">
        <v>7</v>
      </c>
      <c r="B11" s="9" t="s">
        <v>8</v>
      </c>
      <c r="C11" s="10" t="s">
        <v>9</v>
      </c>
      <c r="D11" s="9" t="s">
        <v>10</v>
      </c>
      <c r="E11" s="9" t="s">
        <v>11</v>
      </c>
      <c r="F11" s="9" t="s">
        <v>12</v>
      </c>
      <c r="G11" s="11"/>
    </row>
    <row r="12" spans="1:7" s="7" customFormat="1" ht="11.25" hidden="1">
      <c r="A12" s="13"/>
      <c r="B12" s="14"/>
      <c r="C12" s="15"/>
      <c r="D12" s="16"/>
      <c r="E12" s="17"/>
      <c r="F12" s="18"/>
      <c r="G12" s="19"/>
    </row>
    <row r="13" spans="1:7" ht="12.75" hidden="1" customHeight="1">
      <c r="A13" s="13">
        <v>1</v>
      </c>
      <c r="B13" s="21" t="s">
        <v>16</v>
      </c>
      <c r="C13" s="22" t="s">
        <v>17</v>
      </c>
      <c r="D13" s="16">
        <f>Prices!D15</f>
        <v>26</v>
      </c>
      <c r="E13" s="17"/>
      <c r="F13" s="18">
        <f t="shared" ref="F13:F46" si="0">D13*E13</f>
        <v>0</v>
      </c>
      <c r="G13" s="20"/>
    </row>
    <row r="14" spans="1:7">
      <c r="A14" s="13">
        <v>2</v>
      </c>
      <c r="B14" s="14" t="s">
        <v>18</v>
      </c>
      <c r="C14" s="15" t="s">
        <v>19</v>
      </c>
      <c r="D14" s="16">
        <f>Prices!D16</f>
        <v>18.649999999999999</v>
      </c>
      <c r="E14" s="17"/>
      <c r="F14" s="18">
        <f t="shared" si="0"/>
        <v>0</v>
      </c>
      <c r="G14" s="20"/>
    </row>
    <row r="15" spans="1:7">
      <c r="A15" s="13">
        <v>3</v>
      </c>
      <c r="B15" s="14" t="s">
        <v>13</v>
      </c>
      <c r="C15" s="15" t="s">
        <v>19</v>
      </c>
      <c r="D15" s="16">
        <f>Prices!D17</f>
        <v>18.649999999999999</v>
      </c>
      <c r="E15" s="17"/>
      <c r="F15" s="18">
        <f t="shared" si="0"/>
        <v>0</v>
      </c>
      <c r="G15" s="20"/>
    </row>
    <row r="16" spans="1:7">
      <c r="A16" s="13">
        <v>4</v>
      </c>
      <c r="B16" s="14" t="s">
        <v>14</v>
      </c>
      <c r="C16" s="15" t="s">
        <v>19</v>
      </c>
      <c r="D16" s="16">
        <f>Prices!D18</f>
        <v>18.649999999999999</v>
      </c>
      <c r="E16" s="17"/>
      <c r="F16" s="18">
        <f t="shared" si="0"/>
        <v>0</v>
      </c>
      <c r="G16" s="20"/>
    </row>
    <row r="17" spans="1:10" ht="12.75" customHeight="1">
      <c r="A17" s="13">
        <v>5</v>
      </c>
      <c r="B17" s="14" t="s">
        <v>15</v>
      </c>
      <c r="C17" s="15" t="s">
        <v>19</v>
      </c>
      <c r="D17" s="16">
        <f>Prices!D19</f>
        <v>18.649999999999999</v>
      </c>
      <c r="E17" s="17"/>
      <c r="F17" s="18">
        <f t="shared" si="0"/>
        <v>0</v>
      </c>
      <c r="G17" s="20"/>
    </row>
    <row r="18" spans="1:10">
      <c r="A18" s="13">
        <v>6</v>
      </c>
      <c r="B18" s="14" t="s">
        <v>20</v>
      </c>
      <c r="C18" s="15" t="s">
        <v>19</v>
      </c>
      <c r="D18" s="16">
        <f>Prices!D20</f>
        <v>18.649999999999999</v>
      </c>
      <c r="E18" s="17"/>
      <c r="F18" s="18">
        <f t="shared" si="0"/>
        <v>0</v>
      </c>
      <c r="G18" s="20"/>
      <c r="I18" s="5" t="s">
        <v>21</v>
      </c>
    </row>
    <row r="19" spans="1:10">
      <c r="A19" s="13">
        <v>7</v>
      </c>
      <c r="B19" s="14" t="s">
        <v>22</v>
      </c>
      <c r="C19" s="15" t="s">
        <v>19</v>
      </c>
      <c r="D19" s="16">
        <f>Prices!D21</f>
        <v>18.649999999999999</v>
      </c>
      <c r="E19" s="17"/>
      <c r="F19" s="18">
        <f t="shared" si="0"/>
        <v>0</v>
      </c>
      <c r="G19" s="20"/>
    </row>
    <row r="20" spans="1:10">
      <c r="A20" s="13">
        <v>8</v>
      </c>
      <c r="B20" s="14" t="s">
        <v>23</v>
      </c>
      <c r="C20" s="15" t="s">
        <v>19</v>
      </c>
      <c r="D20" s="16">
        <f>Prices!D22</f>
        <v>18.649999999999999</v>
      </c>
      <c r="E20" s="17"/>
      <c r="F20" s="18">
        <f t="shared" si="0"/>
        <v>0</v>
      </c>
      <c r="G20" s="20"/>
    </row>
    <row r="21" spans="1:10">
      <c r="A21" s="13">
        <v>9</v>
      </c>
      <c r="B21" s="14" t="s">
        <v>106</v>
      </c>
      <c r="C21" s="15" t="s">
        <v>19</v>
      </c>
      <c r="D21" s="16">
        <f>Prices!D23</f>
        <v>18.649999999999999</v>
      </c>
      <c r="E21" s="17"/>
      <c r="F21" s="18">
        <f t="shared" si="0"/>
        <v>0</v>
      </c>
      <c r="G21" s="20"/>
    </row>
    <row r="22" spans="1:10">
      <c r="A22" s="13">
        <v>10</v>
      </c>
      <c r="B22" s="14" t="s">
        <v>107</v>
      </c>
      <c r="C22" s="15" t="s">
        <v>19</v>
      </c>
      <c r="D22" s="16">
        <f>Prices!D24</f>
        <v>18.649999999999999</v>
      </c>
      <c r="E22" s="17"/>
      <c r="F22" s="18">
        <f t="shared" si="0"/>
        <v>0</v>
      </c>
      <c r="G22" s="20"/>
    </row>
    <row r="23" spans="1:10">
      <c r="A23" s="13">
        <v>11</v>
      </c>
      <c r="B23" s="14" t="s">
        <v>108</v>
      </c>
      <c r="C23" s="15" t="s">
        <v>19</v>
      </c>
      <c r="D23" s="16">
        <f>Prices!D25</f>
        <v>18.649999999999999</v>
      </c>
      <c r="E23" s="17"/>
      <c r="F23" s="18">
        <f t="shared" si="0"/>
        <v>0</v>
      </c>
      <c r="G23" s="20"/>
      <c r="J23" s="5" t="s">
        <v>21</v>
      </c>
    </row>
    <row r="24" spans="1:10">
      <c r="A24" s="13">
        <v>12</v>
      </c>
      <c r="B24" s="14" t="s">
        <v>109</v>
      </c>
      <c r="C24" s="15" t="s">
        <v>19</v>
      </c>
      <c r="D24" s="16">
        <f>Prices!D26</f>
        <v>18.649999999999999</v>
      </c>
      <c r="E24" s="17"/>
      <c r="F24" s="18">
        <f t="shared" si="0"/>
        <v>0</v>
      </c>
      <c r="G24" s="20"/>
    </row>
    <row r="25" spans="1:10" ht="11.85" customHeight="1">
      <c r="A25" s="13">
        <v>13</v>
      </c>
      <c r="B25" s="14" t="s">
        <v>110</v>
      </c>
      <c r="C25" s="15" t="s">
        <v>19</v>
      </c>
      <c r="D25" s="16">
        <f>Prices!D27</f>
        <v>18.649999999999999</v>
      </c>
      <c r="E25" s="17"/>
      <c r="F25" s="18">
        <f t="shared" si="0"/>
        <v>0</v>
      </c>
      <c r="G25" s="20"/>
    </row>
    <row r="26" spans="1:10">
      <c r="A26" s="13">
        <v>14</v>
      </c>
      <c r="B26" s="14" t="s">
        <v>29</v>
      </c>
      <c r="C26" s="15" t="s">
        <v>102</v>
      </c>
      <c r="D26" s="16">
        <f>Prices!D34</f>
        <v>1.6</v>
      </c>
      <c r="E26" s="17"/>
      <c r="F26" s="18">
        <f t="shared" si="0"/>
        <v>0</v>
      </c>
      <c r="G26" s="20"/>
    </row>
    <row r="27" spans="1:10">
      <c r="A27" s="13">
        <v>15</v>
      </c>
      <c r="B27" s="14" t="s">
        <v>100</v>
      </c>
      <c r="C27" s="15" t="s">
        <v>102</v>
      </c>
      <c r="D27" s="16">
        <f>Prices!D35</f>
        <v>1.6</v>
      </c>
      <c r="E27" s="17"/>
      <c r="F27" s="18">
        <f t="shared" si="0"/>
        <v>0</v>
      </c>
      <c r="G27" s="20"/>
    </row>
    <row r="28" spans="1:10">
      <c r="A28" s="13">
        <v>16</v>
      </c>
      <c r="B28" s="14" t="s">
        <v>30</v>
      </c>
      <c r="C28" s="15" t="s">
        <v>102</v>
      </c>
      <c r="D28" s="16">
        <f>Prices!D36</f>
        <v>1.6</v>
      </c>
      <c r="E28" s="17"/>
      <c r="F28" s="18">
        <f t="shared" si="0"/>
        <v>0</v>
      </c>
      <c r="G28" s="20"/>
    </row>
    <row r="29" spans="1:10">
      <c r="A29" s="13">
        <v>17</v>
      </c>
      <c r="B29" s="14" t="s">
        <v>31</v>
      </c>
      <c r="C29" s="15" t="s">
        <v>102</v>
      </c>
      <c r="D29" s="16">
        <f>Prices!D37</f>
        <v>1.6</v>
      </c>
      <c r="E29" s="17"/>
      <c r="F29" s="18">
        <f t="shared" si="0"/>
        <v>0</v>
      </c>
      <c r="G29" s="20"/>
    </row>
    <row r="30" spans="1:10">
      <c r="A30" s="13">
        <v>18</v>
      </c>
      <c r="B30" s="14" t="s">
        <v>32</v>
      </c>
      <c r="C30" s="15" t="s">
        <v>102</v>
      </c>
      <c r="D30" s="16">
        <f>Prices!D38</f>
        <v>1.6</v>
      </c>
      <c r="E30" s="17"/>
      <c r="F30" s="18">
        <f t="shared" si="0"/>
        <v>0</v>
      </c>
      <c r="G30" s="20"/>
      <c r="I30" s="16"/>
    </row>
    <row r="31" spans="1:10">
      <c r="A31" s="13">
        <v>19</v>
      </c>
      <c r="B31" s="14" t="s">
        <v>33</v>
      </c>
      <c r="C31" s="15" t="s">
        <v>102</v>
      </c>
      <c r="D31" s="16">
        <f>Prices!D39</f>
        <v>1.6</v>
      </c>
      <c r="E31" s="17"/>
      <c r="F31" s="18">
        <f t="shared" si="0"/>
        <v>0</v>
      </c>
      <c r="G31" s="20"/>
    </row>
    <row r="32" spans="1:10">
      <c r="A32" s="13">
        <v>20</v>
      </c>
      <c r="B32" s="14" t="s">
        <v>34</v>
      </c>
      <c r="C32" s="15" t="s">
        <v>35</v>
      </c>
      <c r="D32" s="16">
        <f>Prices!D40</f>
        <v>3.1</v>
      </c>
      <c r="E32" s="17"/>
      <c r="F32" s="18">
        <f t="shared" si="0"/>
        <v>0</v>
      </c>
      <c r="G32" s="20"/>
    </row>
    <row r="33" spans="1:7">
      <c r="A33" s="13">
        <v>21</v>
      </c>
      <c r="B33" s="14" t="s">
        <v>36</v>
      </c>
      <c r="C33" s="15" t="s">
        <v>35</v>
      </c>
      <c r="D33" s="16">
        <f>Prices!D41</f>
        <v>3.1</v>
      </c>
      <c r="E33" s="17"/>
      <c r="F33" s="18">
        <f t="shared" si="0"/>
        <v>0</v>
      </c>
      <c r="G33" s="20"/>
    </row>
    <row r="34" spans="1:7">
      <c r="A34" s="13">
        <v>22</v>
      </c>
      <c r="B34" s="14" t="s">
        <v>37</v>
      </c>
      <c r="C34" s="15" t="s">
        <v>35</v>
      </c>
      <c r="D34" s="16">
        <f>Prices!D42</f>
        <v>3.1</v>
      </c>
      <c r="E34" s="17"/>
      <c r="F34" s="18">
        <f t="shared" si="0"/>
        <v>0</v>
      </c>
      <c r="G34" s="20"/>
    </row>
    <row r="35" spans="1:7">
      <c r="A35" s="13">
        <v>23</v>
      </c>
      <c r="B35" s="14" t="s">
        <v>38</v>
      </c>
      <c r="C35" s="15" t="s">
        <v>35</v>
      </c>
      <c r="D35" s="16">
        <f>Prices!D43</f>
        <v>3.1</v>
      </c>
      <c r="E35" s="17"/>
      <c r="F35" s="18">
        <f t="shared" si="0"/>
        <v>0</v>
      </c>
      <c r="G35" s="20"/>
    </row>
    <row r="36" spans="1:7">
      <c r="A36" s="13">
        <v>24</v>
      </c>
      <c r="B36" s="14" t="s">
        <v>39</v>
      </c>
      <c r="C36" s="15" t="s">
        <v>35</v>
      </c>
      <c r="D36" s="16">
        <f>Prices!D44</f>
        <v>3.1</v>
      </c>
      <c r="E36" s="17"/>
      <c r="F36" s="18">
        <f t="shared" si="0"/>
        <v>0</v>
      </c>
      <c r="G36" s="20"/>
    </row>
    <row r="37" spans="1:7">
      <c r="A37" s="13">
        <v>25</v>
      </c>
      <c r="B37" s="14" t="s">
        <v>40</v>
      </c>
      <c r="C37" s="15" t="s">
        <v>35</v>
      </c>
      <c r="D37" s="16">
        <f>Prices!D45</f>
        <v>3.1</v>
      </c>
      <c r="E37" s="17"/>
      <c r="F37" s="18">
        <f t="shared" si="0"/>
        <v>0</v>
      </c>
      <c r="G37" s="20"/>
    </row>
    <row r="38" spans="1:7">
      <c r="A38" s="13">
        <v>26</v>
      </c>
      <c r="B38" s="14" t="s">
        <v>41</v>
      </c>
      <c r="C38" s="15" t="s">
        <v>42</v>
      </c>
      <c r="D38" s="16">
        <f>Prices!D46</f>
        <v>5.0999999999999996</v>
      </c>
      <c r="E38" s="17"/>
      <c r="F38" s="18">
        <f t="shared" si="0"/>
        <v>0</v>
      </c>
      <c r="G38" s="20"/>
    </row>
    <row r="39" spans="1:7">
      <c r="A39" s="13">
        <v>27</v>
      </c>
      <c r="B39" s="14" t="s">
        <v>18</v>
      </c>
      <c r="C39" s="15" t="s">
        <v>42</v>
      </c>
      <c r="D39" s="16">
        <f>Prices!D47</f>
        <v>5.0999999999999996</v>
      </c>
      <c r="E39" s="17"/>
      <c r="F39" s="18">
        <f t="shared" si="0"/>
        <v>0</v>
      </c>
      <c r="G39" s="20"/>
    </row>
    <row r="40" spans="1:7">
      <c r="A40" s="13">
        <v>28</v>
      </c>
      <c r="B40" s="14" t="s">
        <v>43</v>
      </c>
      <c r="C40" s="15" t="s">
        <v>42</v>
      </c>
      <c r="D40" s="16">
        <f>Prices!D48</f>
        <v>5.0999999999999996</v>
      </c>
      <c r="E40" s="17"/>
      <c r="F40" s="18">
        <f t="shared" si="0"/>
        <v>0</v>
      </c>
      <c r="G40" s="20"/>
    </row>
    <row r="41" spans="1:7">
      <c r="A41" s="13">
        <v>29</v>
      </c>
      <c r="B41" s="14" t="s">
        <v>111</v>
      </c>
      <c r="C41" s="15" t="s">
        <v>42</v>
      </c>
      <c r="D41" s="16">
        <f>Prices!D49</f>
        <v>5.0999999999999996</v>
      </c>
      <c r="E41" s="17"/>
      <c r="F41" s="18">
        <f t="shared" si="0"/>
        <v>0</v>
      </c>
      <c r="G41" s="20"/>
    </row>
    <row r="42" spans="1:7">
      <c r="A42" s="13">
        <v>30</v>
      </c>
      <c r="B42" s="14" t="s">
        <v>112</v>
      </c>
      <c r="C42" s="15" t="s">
        <v>42</v>
      </c>
      <c r="D42" s="16">
        <f>Prices!D50</f>
        <v>5.0999999999999996</v>
      </c>
      <c r="E42" s="17"/>
      <c r="F42" s="18">
        <f t="shared" si="0"/>
        <v>0</v>
      </c>
      <c r="G42" s="20"/>
    </row>
    <row r="43" spans="1:7">
      <c r="A43" s="13">
        <v>31</v>
      </c>
      <c r="B43" s="14" t="s">
        <v>113</v>
      </c>
      <c r="C43" s="15" t="s">
        <v>42</v>
      </c>
      <c r="D43" s="16">
        <f>Prices!D51</f>
        <v>5.0999999999999996</v>
      </c>
      <c r="E43" s="17"/>
      <c r="F43" s="18">
        <f t="shared" si="0"/>
        <v>0</v>
      </c>
      <c r="G43" s="20"/>
    </row>
    <row r="44" spans="1:7">
      <c r="A44" s="13">
        <v>32</v>
      </c>
      <c r="B44" s="14" t="s">
        <v>47</v>
      </c>
      <c r="C44" s="15" t="s">
        <v>42</v>
      </c>
      <c r="D44" s="16">
        <f>Prices!D52</f>
        <v>5.0999999999999996</v>
      </c>
      <c r="E44" s="17"/>
      <c r="F44" s="18">
        <f t="shared" si="0"/>
        <v>0</v>
      </c>
      <c r="G44" s="20"/>
    </row>
    <row r="45" spans="1:7">
      <c r="A45" s="13">
        <v>33</v>
      </c>
      <c r="B45" s="14" t="s">
        <v>48</v>
      </c>
      <c r="C45" s="15" t="s">
        <v>42</v>
      </c>
      <c r="D45" s="16">
        <f>Prices!D53</f>
        <v>5.0999999999999996</v>
      </c>
      <c r="E45" s="17"/>
      <c r="F45" s="18">
        <f t="shared" si="0"/>
        <v>0</v>
      </c>
      <c r="G45" s="20"/>
    </row>
    <row r="46" spans="1:7">
      <c r="A46" s="13">
        <v>34</v>
      </c>
      <c r="B46" s="14" t="s">
        <v>49</v>
      </c>
      <c r="C46" s="15" t="s">
        <v>42</v>
      </c>
      <c r="D46" s="16">
        <f>Prices!D54</f>
        <v>5.0999999999999996</v>
      </c>
      <c r="E46" s="17"/>
      <c r="F46" s="18">
        <f t="shared" si="0"/>
        <v>0</v>
      </c>
      <c r="G46" s="20"/>
    </row>
    <row r="47" spans="1:7">
      <c r="A47" s="7"/>
      <c r="C47" s="134" t="s">
        <v>50</v>
      </c>
      <c r="D47" s="134"/>
      <c r="E47" s="23">
        <f>SUM(E12:E46)</f>
        <v>0</v>
      </c>
      <c r="F47" s="24">
        <f>SUM(F12:F46)</f>
        <v>0</v>
      </c>
      <c r="G47" s="25"/>
    </row>
    <row r="48" spans="1:7">
      <c r="A48" s="7"/>
      <c r="C48" s="26"/>
      <c r="D48" s="26"/>
      <c r="E48" s="27"/>
      <c r="F48" s="27"/>
    </row>
    <row r="49" spans="1:8">
      <c r="A49" s="7"/>
      <c r="B49" s="147"/>
      <c r="C49" s="147"/>
      <c r="D49" s="147"/>
      <c r="E49" s="147"/>
      <c r="F49" s="147"/>
      <c r="G49" s="147"/>
      <c r="H49" s="147"/>
    </row>
    <row r="50" spans="1:8" ht="12.75" customHeight="1">
      <c r="A50" s="7"/>
      <c r="B50" s="148" t="s">
        <v>105</v>
      </c>
      <c r="C50" s="148"/>
      <c r="D50" s="148"/>
      <c r="E50" s="148"/>
      <c r="F50" s="148"/>
      <c r="G50" s="148"/>
      <c r="H50" s="28"/>
    </row>
    <row r="51" spans="1:8">
      <c r="A51" s="7"/>
      <c r="B51" s="148"/>
      <c r="C51" s="148"/>
      <c r="D51" s="148"/>
      <c r="E51" s="148"/>
      <c r="F51" s="148"/>
      <c r="G51" s="148"/>
      <c r="H51" s="28"/>
    </row>
    <row r="52" spans="1:8">
      <c r="A52" s="7"/>
      <c r="B52" s="29" t="s">
        <v>53</v>
      </c>
      <c r="C52" s="28"/>
      <c r="D52" s="7"/>
      <c r="E52" s="7"/>
      <c r="F52" s="7"/>
    </row>
    <row r="53" spans="1:8">
      <c r="A53" s="7"/>
      <c r="B53" s="29"/>
      <c r="C53" s="28"/>
      <c r="D53" s="7"/>
      <c r="E53" s="7"/>
      <c r="F53" s="7"/>
    </row>
    <row r="54" spans="1:8">
      <c r="A54" s="7"/>
      <c r="B54" s="29"/>
      <c r="C54" s="28"/>
      <c r="D54" s="7"/>
      <c r="E54" s="7"/>
      <c r="F54" s="7"/>
    </row>
    <row r="55" spans="1:8">
      <c r="A55" s="7"/>
      <c r="B55" s="29"/>
      <c r="C55" s="28"/>
      <c r="D55" s="7"/>
      <c r="E55" s="7"/>
      <c r="F55" s="7"/>
    </row>
    <row r="56" spans="1:8" ht="12.75" customHeight="1">
      <c r="A56" s="7"/>
      <c r="B56" s="29"/>
      <c r="C56" s="28"/>
      <c r="D56" s="7"/>
      <c r="E56" s="7"/>
      <c r="F56" s="7"/>
    </row>
    <row r="57" spans="1:8" ht="12.75" customHeight="1">
      <c r="A57" s="7"/>
      <c r="B57" s="29"/>
      <c r="C57" s="28"/>
      <c r="D57" s="7"/>
      <c r="E57" s="7"/>
      <c r="F57" s="7"/>
    </row>
    <row r="58" spans="1:8" ht="20.25">
      <c r="A58" s="149" t="s">
        <v>54</v>
      </c>
      <c r="B58" s="149"/>
      <c r="C58" s="149"/>
      <c r="D58" s="149"/>
      <c r="E58" s="149"/>
      <c r="F58" s="149"/>
    </row>
    <row r="59" spans="1:8" ht="18" customHeight="1">
      <c r="A59" s="150" t="str">
        <f>CONCATENATE("Scout name: ",C10)</f>
        <v xml:space="preserve">Scout name: </v>
      </c>
      <c r="B59" s="150"/>
      <c r="C59" s="135" t="str">
        <f>CONCATENATE("Customer: ",A5)</f>
        <v xml:space="preserve">Customer: </v>
      </c>
      <c r="D59" s="135"/>
      <c r="E59" s="135"/>
      <c r="F59" s="135"/>
    </row>
    <row r="60" spans="1:8">
      <c r="A60" s="9" t="s">
        <v>7</v>
      </c>
      <c r="B60" s="9" t="s">
        <v>8</v>
      </c>
      <c r="C60" s="9" t="s">
        <v>9</v>
      </c>
      <c r="D60" s="9" t="s">
        <v>10</v>
      </c>
      <c r="E60" s="9" t="s">
        <v>11</v>
      </c>
      <c r="F60" s="9" t="s">
        <v>12</v>
      </c>
    </row>
    <row r="61" spans="1:8">
      <c r="A61" s="14">
        <v>35</v>
      </c>
      <c r="B61" s="14" t="s">
        <v>55</v>
      </c>
      <c r="C61" s="14" t="s">
        <v>56</v>
      </c>
      <c r="D61" s="16">
        <f>Prices!D69</f>
        <v>11</v>
      </c>
      <c r="E61" s="17"/>
      <c r="F61" s="18">
        <f t="shared" ref="F61:F88" si="1">D61*E61</f>
        <v>0</v>
      </c>
    </row>
    <row r="62" spans="1:8">
      <c r="A62" s="14">
        <v>36</v>
      </c>
      <c r="B62" s="14" t="s">
        <v>57</v>
      </c>
      <c r="C62" s="14" t="s">
        <v>56</v>
      </c>
      <c r="D62" s="16">
        <f>Prices!D70</f>
        <v>11</v>
      </c>
      <c r="E62" s="17"/>
      <c r="F62" s="18">
        <f t="shared" si="1"/>
        <v>0</v>
      </c>
    </row>
    <row r="63" spans="1:8">
      <c r="A63" s="14">
        <v>37</v>
      </c>
      <c r="B63" s="14" t="s">
        <v>58</v>
      </c>
      <c r="C63" s="14" t="s">
        <v>56</v>
      </c>
      <c r="D63" s="16">
        <f>Prices!D71</f>
        <v>11</v>
      </c>
      <c r="E63" s="17"/>
      <c r="F63" s="18">
        <f t="shared" si="1"/>
        <v>0</v>
      </c>
    </row>
    <row r="64" spans="1:8">
      <c r="A64" s="14">
        <v>38</v>
      </c>
      <c r="B64" s="14" t="s">
        <v>59</v>
      </c>
      <c r="C64" s="14" t="s">
        <v>56</v>
      </c>
      <c r="D64" s="16">
        <f>Prices!D72</f>
        <v>11</v>
      </c>
      <c r="E64" s="17"/>
      <c r="F64" s="18">
        <f t="shared" si="1"/>
        <v>0</v>
      </c>
    </row>
    <row r="65" spans="1:12">
      <c r="A65" s="14">
        <v>39</v>
      </c>
      <c r="B65" s="14" t="s">
        <v>60</v>
      </c>
      <c r="C65" s="14" t="s">
        <v>56</v>
      </c>
      <c r="D65" s="16">
        <f>Prices!D73</f>
        <v>11</v>
      </c>
      <c r="E65" s="17"/>
      <c r="F65" s="18">
        <f t="shared" si="1"/>
        <v>0</v>
      </c>
    </row>
    <row r="66" spans="1:12" hidden="1">
      <c r="A66" s="14">
        <v>40</v>
      </c>
      <c r="B66" s="14" t="s">
        <v>61</v>
      </c>
      <c r="C66" s="14" t="s">
        <v>56</v>
      </c>
      <c r="D66" s="16">
        <f>Prices!D74</f>
        <v>10</v>
      </c>
      <c r="E66" s="17"/>
      <c r="F66" s="18">
        <f t="shared" si="1"/>
        <v>0</v>
      </c>
    </row>
    <row r="67" spans="1:12">
      <c r="A67" s="14">
        <v>41</v>
      </c>
      <c r="B67" s="14" t="s">
        <v>114</v>
      </c>
      <c r="C67" s="14" t="s">
        <v>56</v>
      </c>
      <c r="D67" s="16">
        <f>Prices!D75</f>
        <v>11</v>
      </c>
      <c r="E67" s="17"/>
      <c r="F67" s="18">
        <f t="shared" si="1"/>
        <v>0</v>
      </c>
    </row>
    <row r="68" spans="1:12">
      <c r="A68" s="14">
        <v>42</v>
      </c>
      <c r="B68" s="14" t="s">
        <v>99</v>
      </c>
      <c r="C68" s="14" t="s">
        <v>56</v>
      </c>
      <c r="D68" s="16">
        <f>Prices!D76</f>
        <v>11</v>
      </c>
      <c r="E68" s="17"/>
      <c r="F68" s="18">
        <f t="shared" si="1"/>
        <v>0</v>
      </c>
    </row>
    <row r="69" spans="1:12">
      <c r="A69" s="14">
        <v>43</v>
      </c>
      <c r="B69" s="14" t="s">
        <v>62</v>
      </c>
      <c r="C69" s="14" t="s">
        <v>56</v>
      </c>
      <c r="D69" s="16">
        <f>Prices!D77</f>
        <v>11</v>
      </c>
      <c r="E69" s="17"/>
      <c r="F69" s="18">
        <f t="shared" si="1"/>
        <v>0</v>
      </c>
      <c r="H69" s="5" t="s">
        <v>21</v>
      </c>
      <c r="I69" s="5" t="s">
        <v>21</v>
      </c>
    </row>
    <row r="70" spans="1:12">
      <c r="A70" s="14">
        <v>44</v>
      </c>
      <c r="B70" s="14" t="s">
        <v>63</v>
      </c>
      <c r="C70" s="14" t="s">
        <v>56</v>
      </c>
      <c r="D70" s="16">
        <f>Prices!D78</f>
        <v>11</v>
      </c>
      <c r="E70" s="17"/>
      <c r="F70" s="18">
        <f t="shared" si="1"/>
        <v>0</v>
      </c>
    </row>
    <row r="71" spans="1:12">
      <c r="A71" s="14">
        <v>45</v>
      </c>
      <c r="B71" s="14" t="s">
        <v>64</v>
      </c>
      <c r="C71" s="14" t="s">
        <v>56</v>
      </c>
      <c r="D71" s="16">
        <f>Prices!D79</f>
        <v>11</v>
      </c>
      <c r="E71" s="17"/>
      <c r="F71" s="18">
        <f t="shared" si="1"/>
        <v>0</v>
      </c>
    </row>
    <row r="72" spans="1:12">
      <c r="A72" s="14">
        <v>46</v>
      </c>
      <c r="B72" s="14" t="s">
        <v>65</v>
      </c>
      <c r="C72" s="14" t="s">
        <v>133</v>
      </c>
      <c r="D72" s="16">
        <f>Prices!D80</f>
        <v>6.8</v>
      </c>
      <c r="E72" s="17"/>
      <c r="F72" s="18">
        <f t="shared" si="1"/>
        <v>0</v>
      </c>
    </row>
    <row r="73" spans="1:12">
      <c r="A73" s="14">
        <v>47</v>
      </c>
      <c r="B73" s="14" t="s">
        <v>66</v>
      </c>
      <c r="C73" s="14" t="s">
        <v>133</v>
      </c>
      <c r="D73" s="16">
        <f>Prices!D81</f>
        <v>6.8</v>
      </c>
      <c r="E73" s="17"/>
      <c r="F73" s="18">
        <f t="shared" si="1"/>
        <v>0</v>
      </c>
    </row>
    <row r="74" spans="1:12" hidden="1">
      <c r="A74" s="14">
        <v>48</v>
      </c>
      <c r="B74" s="14" t="s">
        <v>67</v>
      </c>
      <c r="C74" s="14" t="s">
        <v>134</v>
      </c>
      <c r="D74" s="16">
        <f>Prices!D82</f>
        <v>10</v>
      </c>
      <c r="E74" s="17"/>
      <c r="F74" s="18">
        <f t="shared" si="1"/>
        <v>0</v>
      </c>
    </row>
    <row r="75" spans="1:12">
      <c r="A75" s="14">
        <v>49</v>
      </c>
      <c r="B75" s="14" t="s">
        <v>68</v>
      </c>
      <c r="C75" s="14" t="s">
        <v>133</v>
      </c>
      <c r="D75" s="16">
        <f>Prices!D83</f>
        <v>6.8</v>
      </c>
      <c r="E75" s="17"/>
      <c r="F75" s="18">
        <f t="shared" si="1"/>
        <v>0</v>
      </c>
    </row>
    <row r="76" spans="1:12">
      <c r="A76" s="14">
        <v>50</v>
      </c>
      <c r="B76" s="14" t="s">
        <v>69</v>
      </c>
      <c r="C76" s="14" t="s">
        <v>70</v>
      </c>
      <c r="D76" s="16">
        <f>Prices!D84</f>
        <v>11</v>
      </c>
      <c r="E76" s="17"/>
      <c r="F76" s="18">
        <f t="shared" si="1"/>
        <v>0</v>
      </c>
    </row>
    <row r="77" spans="1:12">
      <c r="A77" s="14">
        <v>51</v>
      </c>
      <c r="B77" s="14" t="s">
        <v>71</v>
      </c>
      <c r="C77" s="14" t="s">
        <v>103</v>
      </c>
      <c r="D77" s="16">
        <f>Prices!D85</f>
        <v>8.3000000000000007</v>
      </c>
      <c r="E77" s="17"/>
      <c r="F77" s="18">
        <f t="shared" si="1"/>
        <v>0</v>
      </c>
      <c r="G77" s="7"/>
      <c r="H77" s="7"/>
      <c r="I77" s="7"/>
      <c r="J77" s="7"/>
      <c r="K77" s="7"/>
      <c r="L77" s="7"/>
    </row>
    <row r="78" spans="1:12">
      <c r="A78" s="14">
        <v>52</v>
      </c>
      <c r="B78" s="14" t="s">
        <v>72</v>
      </c>
      <c r="C78" s="14" t="s">
        <v>103</v>
      </c>
      <c r="D78" s="16">
        <f>Prices!D86</f>
        <v>8.3000000000000007</v>
      </c>
      <c r="E78" s="17"/>
      <c r="F78" s="18">
        <f t="shared" si="1"/>
        <v>0</v>
      </c>
      <c r="G78" s="7"/>
      <c r="H78" s="7"/>
      <c r="I78" s="7"/>
      <c r="J78" s="7"/>
      <c r="K78" s="7"/>
      <c r="L78" s="7"/>
    </row>
    <row r="79" spans="1:12">
      <c r="A79" s="14">
        <v>53</v>
      </c>
      <c r="B79" s="14" t="s">
        <v>73</v>
      </c>
      <c r="C79" s="14" t="s">
        <v>103</v>
      </c>
      <c r="D79" s="16">
        <f>Prices!D87</f>
        <v>8.3000000000000007</v>
      </c>
      <c r="E79" s="17"/>
      <c r="F79" s="18">
        <f t="shared" si="1"/>
        <v>0</v>
      </c>
      <c r="G79" s="7"/>
      <c r="H79" s="7"/>
      <c r="I79" s="7"/>
      <c r="J79" s="7"/>
      <c r="K79" s="7"/>
      <c r="L79" s="7"/>
    </row>
    <row r="80" spans="1:12">
      <c r="A80" s="14">
        <v>54</v>
      </c>
      <c r="B80" s="14" t="s">
        <v>115</v>
      </c>
      <c r="C80" s="14" t="s">
        <v>103</v>
      </c>
      <c r="D80" s="16">
        <f>Prices!D88</f>
        <v>8.3000000000000007</v>
      </c>
      <c r="E80" s="17"/>
      <c r="F80" s="18">
        <f t="shared" si="1"/>
        <v>0</v>
      </c>
      <c r="G80" s="7"/>
      <c r="H80" s="7"/>
      <c r="I80" s="7"/>
      <c r="J80" s="7"/>
      <c r="K80" s="7"/>
      <c r="L80" s="7"/>
    </row>
    <row r="81" spans="1:12">
      <c r="A81" s="14">
        <v>55</v>
      </c>
      <c r="B81" s="14" t="s">
        <v>75</v>
      </c>
      <c r="C81" s="14" t="s">
        <v>103</v>
      </c>
      <c r="D81" s="16">
        <f>Prices!D89</f>
        <v>8.3000000000000007</v>
      </c>
      <c r="E81" s="30"/>
      <c r="F81" s="18">
        <f t="shared" si="1"/>
        <v>0</v>
      </c>
      <c r="G81" s="7"/>
      <c r="H81" s="7"/>
      <c r="I81" s="7"/>
      <c r="J81" s="7"/>
      <c r="K81" s="7"/>
      <c r="L81" s="7"/>
    </row>
    <row r="82" spans="1:12">
      <c r="A82" s="14">
        <v>56</v>
      </c>
      <c r="B82" s="14" t="s">
        <v>76</v>
      </c>
      <c r="C82" s="14" t="s">
        <v>103</v>
      </c>
      <c r="D82" s="16">
        <f>Prices!D90</f>
        <v>8.3000000000000007</v>
      </c>
      <c r="E82" s="30"/>
      <c r="F82" s="18">
        <f t="shared" si="1"/>
        <v>0</v>
      </c>
      <c r="G82" s="7"/>
      <c r="H82" s="7"/>
      <c r="I82" s="7"/>
      <c r="J82" s="7"/>
      <c r="K82" s="7"/>
      <c r="L82" s="7"/>
    </row>
    <row r="83" spans="1:12">
      <c r="A83" s="14">
        <v>57</v>
      </c>
      <c r="B83" s="14" t="s">
        <v>77</v>
      </c>
      <c r="C83" s="14" t="s">
        <v>103</v>
      </c>
      <c r="D83" s="16">
        <f>Prices!D91</f>
        <v>8.3000000000000007</v>
      </c>
      <c r="E83" s="30"/>
      <c r="F83" s="18">
        <f t="shared" si="1"/>
        <v>0</v>
      </c>
    </row>
    <row r="84" spans="1:12">
      <c r="A84" s="14">
        <v>58</v>
      </c>
      <c r="B84" s="14" t="s">
        <v>78</v>
      </c>
      <c r="C84" s="14" t="s">
        <v>103</v>
      </c>
      <c r="D84" s="16">
        <f>Prices!D92</f>
        <v>8.3000000000000007</v>
      </c>
      <c r="E84" s="30"/>
      <c r="F84" s="18">
        <f t="shared" si="1"/>
        <v>0</v>
      </c>
    </row>
    <row r="85" spans="1:12">
      <c r="A85" s="14">
        <v>59</v>
      </c>
      <c r="B85" s="14" t="s">
        <v>79</v>
      </c>
      <c r="C85" s="14" t="s">
        <v>103</v>
      </c>
      <c r="D85" s="16">
        <f>Prices!D93</f>
        <v>8.3000000000000007</v>
      </c>
      <c r="E85" s="30"/>
      <c r="F85" s="18">
        <f t="shared" si="1"/>
        <v>0</v>
      </c>
    </row>
    <row r="86" spans="1:12">
      <c r="A86" s="14">
        <v>60</v>
      </c>
      <c r="B86" s="14" t="s">
        <v>80</v>
      </c>
      <c r="C86" s="14" t="s">
        <v>103</v>
      </c>
      <c r="D86" s="16">
        <f>Prices!D94</f>
        <v>8.3000000000000007</v>
      </c>
      <c r="E86" s="30"/>
      <c r="F86" s="18">
        <f t="shared" si="1"/>
        <v>0</v>
      </c>
    </row>
    <row r="87" spans="1:12">
      <c r="A87" s="14">
        <v>61</v>
      </c>
      <c r="B87" s="14" t="s">
        <v>90</v>
      </c>
      <c r="C87" s="14" t="s">
        <v>103</v>
      </c>
      <c r="D87" s="16">
        <f>Prices!D95</f>
        <v>8.3000000000000007</v>
      </c>
      <c r="E87" s="30"/>
      <c r="F87" s="18">
        <f t="shared" si="1"/>
        <v>0</v>
      </c>
    </row>
    <row r="88" spans="1:12">
      <c r="A88" s="14">
        <v>62</v>
      </c>
      <c r="B88" s="14" t="s">
        <v>81</v>
      </c>
      <c r="C88" s="14" t="s">
        <v>103</v>
      </c>
      <c r="D88" s="16">
        <f>Prices!D96</f>
        <v>8.3000000000000007</v>
      </c>
      <c r="E88" s="17"/>
      <c r="F88" s="18">
        <f t="shared" si="1"/>
        <v>0</v>
      </c>
    </row>
    <row r="89" spans="1:12">
      <c r="A89" s="14">
        <v>63</v>
      </c>
      <c r="B89" s="14" t="s">
        <v>71</v>
      </c>
      <c r="C89" s="14" t="s">
        <v>104</v>
      </c>
      <c r="D89" s="16">
        <f>Prices!D97</f>
        <v>16.600000000000001</v>
      </c>
      <c r="E89" s="17"/>
      <c r="F89" s="18">
        <f t="shared" ref="F89:F100" si="2">D89*E89</f>
        <v>0</v>
      </c>
      <c r="G89" s="7"/>
      <c r="H89" s="7"/>
      <c r="I89" s="7"/>
      <c r="J89" s="7"/>
      <c r="K89" s="7"/>
      <c r="L89" s="7"/>
    </row>
    <row r="90" spans="1:12">
      <c r="A90" s="14">
        <v>64</v>
      </c>
      <c r="B90" s="14" t="s">
        <v>72</v>
      </c>
      <c r="C90" s="14" t="s">
        <v>104</v>
      </c>
      <c r="D90" s="16">
        <f>Prices!D98</f>
        <v>16.600000000000001</v>
      </c>
      <c r="E90" s="17"/>
      <c r="F90" s="18">
        <f t="shared" si="2"/>
        <v>0</v>
      </c>
      <c r="G90" s="7"/>
      <c r="H90" s="7"/>
      <c r="I90" s="7"/>
      <c r="J90" s="7"/>
      <c r="K90" s="7"/>
      <c r="L90" s="7"/>
    </row>
    <row r="91" spans="1:12">
      <c r="A91" s="14">
        <v>65</v>
      </c>
      <c r="B91" s="14" t="s">
        <v>73</v>
      </c>
      <c r="C91" s="14" t="s">
        <v>104</v>
      </c>
      <c r="D91" s="16">
        <f>Prices!D99</f>
        <v>16.600000000000001</v>
      </c>
      <c r="E91" s="17"/>
      <c r="F91" s="18">
        <f t="shared" si="2"/>
        <v>0</v>
      </c>
      <c r="G91" s="7"/>
      <c r="H91" s="7"/>
      <c r="I91" s="7"/>
      <c r="J91" s="7"/>
      <c r="K91" s="7"/>
      <c r="L91" s="7"/>
    </row>
    <row r="92" spans="1:12">
      <c r="A92" s="14">
        <v>66</v>
      </c>
      <c r="B92" s="14" t="s">
        <v>115</v>
      </c>
      <c r="C92" s="14" t="s">
        <v>104</v>
      </c>
      <c r="D92" s="16">
        <f>Prices!D100</f>
        <v>16.600000000000001</v>
      </c>
      <c r="E92" s="17"/>
      <c r="F92" s="18">
        <f t="shared" si="2"/>
        <v>0</v>
      </c>
      <c r="G92" s="7"/>
      <c r="H92" s="7"/>
      <c r="I92" s="7"/>
      <c r="J92" s="7"/>
      <c r="K92" s="7"/>
      <c r="L92" s="7"/>
    </row>
    <row r="93" spans="1:12">
      <c r="A93" s="14">
        <v>67</v>
      </c>
      <c r="B93" s="14" t="s">
        <v>75</v>
      </c>
      <c r="C93" s="14" t="s">
        <v>104</v>
      </c>
      <c r="D93" s="16">
        <f>Prices!D101</f>
        <v>16.600000000000001</v>
      </c>
      <c r="E93" s="30"/>
      <c r="F93" s="18">
        <f t="shared" si="2"/>
        <v>0</v>
      </c>
      <c r="G93" s="7"/>
      <c r="H93" s="7"/>
      <c r="I93" s="7"/>
      <c r="J93" s="7"/>
      <c r="K93" s="7"/>
      <c r="L93" s="7"/>
    </row>
    <row r="94" spans="1:12">
      <c r="A94" s="14">
        <v>68</v>
      </c>
      <c r="B94" s="14" t="s">
        <v>76</v>
      </c>
      <c r="C94" s="14" t="s">
        <v>104</v>
      </c>
      <c r="D94" s="16">
        <f>Prices!D102</f>
        <v>16.600000000000001</v>
      </c>
      <c r="E94" s="30"/>
      <c r="F94" s="18">
        <f t="shared" si="2"/>
        <v>0</v>
      </c>
      <c r="G94" s="7"/>
      <c r="H94" s="7"/>
      <c r="I94" s="7"/>
      <c r="J94" s="7"/>
      <c r="K94" s="7"/>
      <c r="L94" s="7"/>
    </row>
    <row r="95" spans="1:12">
      <c r="A95" s="14">
        <v>69</v>
      </c>
      <c r="B95" s="14" t="s">
        <v>77</v>
      </c>
      <c r="C95" s="14" t="s">
        <v>104</v>
      </c>
      <c r="D95" s="16">
        <f>Prices!D97</f>
        <v>16.600000000000001</v>
      </c>
      <c r="E95" s="30"/>
      <c r="F95" s="18">
        <f t="shared" si="2"/>
        <v>0</v>
      </c>
    </row>
    <row r="96" spans="1:12">
      <c r="A96" s="14">
        <v>70</v>
      </c>
      <c r="B96" s="14" t="s">
        <v>78</v>
      </c>
      <c r="C96" s="14" t="s">
        <v>104</v>
      </c>
      <c r="D96" s="16">
        <f>Prices!D98</f>
        <v>16.600000000000001</v>
      </c>
      <c r="E96" s="30"/>
      <c r="F96" s="18">
        <f t="shared" si="2"/>
        <v>0</v>
      </c>
    </row>
    <row r="97" spans="1:6">
      <c r="A97" s="14">
        <v>71</v>
      </c>
      <c r="B97" s="14" t="s">
        <v>79</v>
      </c>
      <c r="C97" s="14" t="s">
        <v>104</v>
      </c>
      <c r="D97" s="16">
        <f>Prices!D99</f>
        <v>16.600000000000001</v>
      </c>
      <c r="E97" s="30"/>
      <c r="F97" s="18">
        <f t="shared" si="2"/>
        <v>0</v>
      </c>
    </row>
    <row r="98" spans="1:6">
      <c r="A98" s="14">
        <v>72</v>
      </c>
      <c r="B98" s="14" t="s">
        <v>80</v>
      </c>
      <c r="C98" s="14" t="s">
        <v>104</v>
      </c>
      <c r="D98" s="16">
        <f>Prices!D100</f>
        <v>16.600000000000001</v>
      </c>
      <c r="E98" s="30"/>
      <c r="F98" s="18">
        <f t="shared" si="2"/>
        <v>0</v>
      </c>
    </row>
    <row r="99" spans="1:6">
      <c r="A99" s="14">
        <v>73</v>
      </c>
      <c r="B99" s="14" t="s">
        <v>90</v>
      </c>
      <c r="C99" s="14" t="s">
        <v>104</v>
      </c>
      <c r="D99" s="16">
        <f>Prices!D101</f>
        <v>16.600000000000001</v>
      </c>
      <c r="E99" s="30"/>
      <c r="F99" s="18">
        <f t="shared" si="2"/>
        <v>0</v>
      </c>
    </row>
    <row r="100" spans="1:6" ht="13.5" thickBot="1">
      <c r="A100" s="14">
        <v>74</v>
      </c>
      <c r="B100" s="14" t="s">
        <v>81</v>
      </c>
      <c r="C100" s="14" t="s">
        <v>104</v>
      </c>
      <c r="D100" s="16">
        <f>Prices!D102</f>
        <v>16.600000000000001</v>
      </c>
      <c r="E100" s="17"/>
      <c r="F100" s="18">
        <f t="shared" si="2"/>
        <v>0</v>
      </c>
    </row>
    <row r="101" spans="1:6" ht="13.5" thickBot="1">
      <c r="A101" s="99">
        <v>75</v>
      </c>
      <c r="B101" s="114" t="s">
        <v>119</v>
      </c>
      <c r="C101" s="115" t="s">
        <v>56</v>
      </c>
      <c r="D101" s="16">
        <f>Prices!D109</f>
        <v>11</v>
      </c>
      <c r="E101" s="17"/>
      <c r="F101" s="18">
        <f>D101*E101</f>
        <v>0</v>
      </c>
    </row>
    <row r="102" spans="1:6" ht="13.5" thickBot="1">
      <c r="A102" s="107">
        <v>76</v>
      </c>
      <c r="B102" s="117" t="s">
        <v>120</v>
      </c>
      <c r="C102" s="118" t="s">
        <v>56</v>
      </c>
      <c r="D102" s="16">
        <f>Prices!D110</f>
        <v>11</v>
      </c>
      <c r="E102" s="17"/>
      <c r="F102" s="18">
        <f>D102*E102</f>
        <v>0</v>
      </c>
    </row>
    <row r="103" spans="1:6" ht="13.5" thickBot="1">
      <c r="A103" s="107">
        <v>77</v>
      </c>
      <c r="B103" s="117" t="s">
        <v>121</v>
      </c>
      <c r="C103" s="118" t="s">
        <v>56</v>
      </c>
      <c r="D103" s="16">
        <f>Prices!D111</f>
        <v>11</v>
      </c>
      <c r="E103" s="17"/>
      <c r="F103" s="18">
        <f>D103*E103</f>
        <v>0</v>
      </c>
    </row>
    <row r="104" spans="1:6" ht="13.5" thickBot="1">
      <c r="A104" s="107">
        <v>78</v>
      </c>
      <c r="B104" s="117" t="s">
        <v>122</v>
      </c>
      <c r="C104" s="118" t="s">
        <v>56</v>
      </c>
      <c r="D104" s="16">
        <f>Prices!D112</f>
        <v>11</v>
      </c>
      <c r="E104" s="17"/>
      <c r="F104" s="18">
        <f t="shared" ref="F104:F114" si="3">D104*E104</f>
        <v>0</v>
      </c>
    </row>
    <row r="105" spans="1:6" ht="13.5" thickBot="1">
      <c r="A105" s="107">
        <v>79</v>
      </c>
      <c r="B105" s="117" t="s">
        <v>123</v>
      </c>
      <c r="C105" s="118" t="s">
        <v>56</v>
      </c>
      <c r="D105" s="16">
        <f>Prices!D113</f>
        <v>11</v>
      </c>
      <c r="E105" s="17"/>
      <c r="F105" s="18">
        <f t="shared" si="3"/>
        <v>0</v>
      </c>
    </row>
    <row r="106" spans="1:6" ht="13.5" thickBot="1">
      <c r="A106" s="107">
        <v>80</v>
      </c>
      <c r="B106" s="117" t="s">
        <v>124</v>
      </c>
      <c r="C106" s="118" t="s">
        <v>56</v>
      </c>
      <c r="D106" s="16">
        <f>Prices!D114</f>
        <v>11</v>
      </c>
      <c r="E106" s="17"/>
      <c r="F106" s="18">
        <f t="shared" si="3"/>
        <v>0</v>
      </c>
    </row>
    <row r="107" spans="1:6" ht="13.5" thickBot="1">
      <c r="A107" s="107">
        <v>81</v>
      </c>
      <c r="B107" s="117" t="s">
        <v>125</v>
      </c>
      <c r="C107" s="118" t="s">
        <v>56</v>
      </c>
      <c r="D107" s="16">
        <f>Prices!D115</f>
        <v>11</v>
      </c>
      <c r="E107" s="17"/>
      <c r="F107" s="18">
        <f t="shared" si="3"/>
        <v>0</v>
      </c>
    </row>
    <row r="108" spans="1:6" ht="13.5" thickBot="1">
      <c r="A108" s="107">
        <v>82</v>
      </c>
      <c r="B108" s="117" t="s">
        <v>126</v>
      </c>
      <c r="C108" s="118" t="s">
        <v>56</v>
      </c>
      <c r="D108" s="16">
        <f>Prices!D116</f>
        <v>11</v>
      </c>
      <c r="E108" s="17"/>
      <c r="F108" s="18">
        <f t="shared" si="3"/>
        <v>0</v>
      </c>
    </row>
    <row r="109" spans="1:6" ht="13.5" thickBot="1">
      <c r="A109" s="107">
        <v>83</v>
      </c>
      <c r="B109" s="117" t="s">
        <v>127</v>
      </c>
      <c r="C109" s="118" t="s">
        <v>56</v>
      </c>
      <c r="D109" s="16">
        <f>Prices!D117</f>
        <v>14</v>
      </c>
      <c r="E109" s="17"/>
      <c r="F109" s="18">
        <f t="shared" si="3"/>
        <v>0</v>
      </c>
    </row>
    <row r="110" spans="1:6" ht="13.5" thickBot="1">
      <c r="A110" s="107">
        <v>84</v>
      </c>
      <c r="B110" s="117" t="s">
        <v>128</v>
      </c>
      <c r="C110" s="118" t="s">
        <v>56</v>
      </c>
      <c r="D110" s="16">
        <f>Prices!D118</f>
        <v>14</v>
      </c>
      <c r="E110" s="17"/>
      <c r="F110" s="18">
        <f t="shared" si="3"/>
        <v>0</v>
      </c>
    </row>
    <row r="111" spans="1:6" ht="13.5" thickBot="1">
      <c r="A111" s="107">
        <v>85</v>
      </c>
      <c r="B111" s="117" t="s">
        <v>129</v>
      </c>
      <c r="C111" s="118" t="s">
        <v>56</v>
      </c>
      <c r="D111" s="16">
        <f>Prices!D119</f>
        <v>14</v>
      </c>
      <c r="E111" s="17"/>
      <c r="F111" s="18">
        <f t="shared" si="3"/>
        <v>0</v>
      </c>
    </row>
    <row r="112" spans="1:6" ht="13.5" thickBot="1">
      <c r="A112" s="107">
        <v>86</v>
      </c>
      <c r="B112" s="117" t="s">
        <v>130</v>
      </c>
      <c r="C112" s="118" t="s">
        <v>56</v>
      </c>
      <c r="D112" s="16">
        <f>Prices!D120</f>
        <v>11</v>
      </c>
      <c r="E112" s="17"/>
      <c r="F112" s="18">
        <f t="shared" si="3"/>
        <v>0</v>
      </c>
    </row>
    <row r="113" spans="1:6" ht="13.5" thickBot="1">
      <c r="A113" s="107">
        <v>87</v>
      </c>
      <c r="B113" s="117" t="s">
        <v>131</v>
      </c>
      <c r="C113" s="118" t="s">
        <v>56</v>
      </c>
      <c r="D113" s="16">
        <f>Prices!D121</f>
        <v>11</v>
      </c>
      <c r="E113" s="17"/>
      <c r="F113" s="18">
        <f t="shared" si="3"/>
        <v>0</v>
      </c>
    </row>
    <row r="114" spans="1:6" ht="13.5" thickBot="1">
      <c r="A114" s="107">
        <v>88</v>
      </c>
      <c r="B114" s="117" t="s">
        <v>132</v>
      </c>
      <c r="C114" s="118" t="s">
        <v>56</v>
      </c>
      <c r="D114" s="16">
        <f>Prices!D122</f>
        <v>14</v>
      </c>
      <c r="E114" s="17"/>
      <c r="F114" s="18">
        <f t="shared" si="3"/>
        <v>0</v>
      </c>
    </row>
    <row r="115" spans="1:6">
      <c r="C115" s="134" t="s">
        <v>82</v>
      </c>
      <c r="D115" s="134"/>
      <c r="E115" s="31">
        <f>SUM(E61:E114)</f>
        <v>0</v>
      </c>
      <c r="F115" s="32">
        <f>SUM(F61:F114)</f>
        <v>0</v>
      </c>
    </row>
    <row r="116" spans="1:6">
      <c r="C116" s="146" t="s">
        <v>83</v>
      </c>
      <c r="D116" s="146"/>
      <c r="E116" s="31">
        <f>E47</f>
        <v>0</v>
      </c>
      <c r="F116" s="32">
        <f>F47</f>
        <v>0</v>
      </c>
    </row>
    <row r="117" spans="1:6">
      <c r="C117" s="146" t="s">
        <v>84</v>
      </c>
      <c r="D117" s="146"/>
      <c r="E117" s="31">
        <f>E115+E116</f>
        <v>0</v>
      </c>
      <c r="F117" s="32">
        <f>F115+F116</f>
        <v>0</v>
      </c>
    </row>
  </sheetData>
  <sheetProtection selectLockedCells="1"/>
  <mergeCells count="21">
    <mergeCell ref="C117:D117"/>
    <mergeCell ref="B49:H49"/>
    <mergeCell ref="B50:G51"/>
    <mergeCell ref="A58:F58"/>
    <mergeCell ref="A59:B59"/>
    <mergeCell ref="C115:D115"/>
    <mergeCell ref="C116:D116"/>
    <mergeCell ref="A1:G3"/>
    <mergeCell ref="A4:B4"/>
    <mergeCell ref="D4:G4"/>
    <mergeCell ref="A8:G9"/>
    <mergeCell ref="A5:B5"/>
    <mergeCell ref="A6:B6"/>
    <mergeCell ref="A7:B7"/>
    <mergeCell ref="A10:B10"/>
    <mergeCell ref="D7:G7"/>
    <mergeCell ref="C47:D47"/>
    <mergeCell ref="C59:F59"/>
    <mergeCell ref="C10:G10"/>
    <mergeCell ref="D5:G5"/>
    <mergeCell ref="D6:G6"/>
  </mergeCells>
  <phoneticPr fontId="4" type="noConversion"/>
  <hyperlinks>
    <hyperlink ref="B52" r:id="rId1"/>
  </hyperlinks>
  <pageMargins left="1.5" right="0.75" top="0.25" bottom="0.25" header="0.51180555555555551" footer="0.51180555555555551"/>
  <pageSetup firstPageNumber="0" orientation="portrait" horizontalDpi="300" verticalDpi="300" r:id="rId2"/>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4"/>
  </sheetPr>
  <dimension ref="A1:L117"/>
  <sheetViews>
    <sheetView topLeftCell="A99" workbookViewId="0">
      <selection activeCell="E14" sqref="E14"/>
    </sheetView>
  </sheetViews>
  <sheetFormatPr defaultRowHeight="12.75"/>
  <cols>
    <col min="1" max="1" width="2.5703125" style="5" customWidth="1"/>
    <col min="2" max="2" width="27.7109375" style="5" customWidth="1"/>
    <col min="3" max="3" width="18.42578125" style="5" customWidth="1"/>
    <col min="4" max="5" width="5.28515625" style="5" customWidth="1"/>
    <col min="6" max="6" width="8.85546875" style="5" customWidth="1"/>
    <col min="7" max="16384" width="9.140625" style="5"/>
  </cols>
  <sheetData>
    <row r="1" spans="1:7" ht="6" customHeight="1">
      <c r="A1" s="138" t="s">
        <v>1</v>
      </c>
      <c r="B1" s="138"/>
      <c r="C1" s="138"/>
      <c r="D1" s="138"/>
      <c r="E1" s="138"/>
      <c r="F1" s="138"/>
      <c r="G1" s="138"/>
    </row>
    <row r="2" spans="1:7" ht="12.6" customHeight="1">
      <c r="A2" s="138"/>
      <c r="B2" s="138"/>
      <c r="C2" s="138"/>
      <c r="D2" s="138"/>
      <c r="E2" s="138"/>
      <c r="F2" s="138"/>
      <c r="G2" s="138"/>
    </row>
    <row r="3" spans="1:7" ht="12.6" customHeight="1">
      <c r="A3" s="138"/>
      <c r="B3" s="138"/>
      <c r="C3" s="138"/>
      <c r="D3" s="138"/>
      <c r="E3" s="138"/>
      <c r="F3" s="138"/>
      <c r="G3" s="138"/>
    </row>
    <row r="4" spans="1:7" s="7" customFormat="1" ht="12.75" customHeight="1">
      <c r="A4" s="139" t="s">
        <v>2</v>
      </c>
      <c r="B4" s="139"/>
      <c r="C4" s="6" t="s">
        <v>3</v>
      </c>
      <c r="D4" s="140"/>
      <c r="E4" s="140"/>
      <c r="F4" s="140"/>
      <c r="G4" s="140"/>
    </row>
    <row r="5" spans="1:7" s="7" customFormat="1" ht="11.25" customHeight="1">
      <c r="A5" s="143"/>
      <c r="B5" s="144"/>
      <c r="C5" s="45"/>
      <c r="D5" s="131"/>
      <c r="E5" s="132"/>
      <c r="F5" s="132"/>
      <c r="G5" s="133"/>
    </row>
    <row r="6" spans="1:7" s="7" customFormat="1" ht="12.75" customHeight="1">
      <c r="A6" s="145" t="s">
        <v>4</v>
      </c>
      <c r="B6" s="145"/>
      <c r="C6" s="8" t="s">
        <v>5</v>
      </c>
      <c r="D6" s="137"/>
      <c r="E6" s="137"/>
      <c r="F6" s="137"/>
      <c r="G6" s="137"/>
    </row>
    <row r="7" spans="1:7" s="7" customFormat="1" ht="12.75" customHeight="1">
      <c r="A7" s="143"/>
      <c r="B7" s="144"/>
      <c r="C7" s="45"/>
      <c r="D7" s="131"/>
      <c r="E7" s="132"/>
      <c r="F7" s="132"/>
      <c r="G7" s="133"/>
    </row>
    <row r="8" spans="1:7" s="7" customFormat="1" ht="11.25" customHeight="1">
      <c r="A8" s="141" t="s">
        <v>139</v>
      </c>
      <c r="B8" s="141"/>
      <c r="C8" s="141"/>
      <c r="D8" s="142"/>
      <c r="E8" s="142"/>
      <c r="F8" s="142"/>
      <c r="G8" s="142"/>
    </row>
    <row r="9" spans="1:7" s="7" customFormat="1" ht="23.25" customHeight="1">
      <c r="A9" s="141"/>
      <c r="B9" s="141"/>
      <c r="C9" s="141"/>
      <c r="D9" s="141"/>
      <c r="E9" s="141"/>
      <c r="F9" s="141"/>
      <c r="G9" s="141"/>
    </row>
    <row r="10" spans="1:7" s="7" customFormat="1" ht="15" customHeight="1">
      <c r="A10" s="130" t="s">
        <v>6</v>
      </c>
      <c r="B10" s="130"/>
      <c r="C10" s="136"/>
      <c r="D10" s="136"/>
      <c r="E10" s="136"/>
      <c r="F10" s="136"/>
      <c r="G10" s="136"/>
    </row>
    <row r="11" spans="1:7" s="12" customFormat="1" ht="9.1999999999999993" customHeight="1">
      <c r="A11" s="9" t="s">
        <v>7</v>
      </c>
      <c r="B11" s="9" t="s">
        <v>8</v>
      </c>
      <c r="C11" s="10" t="s">
        <v>9</v>
      </c>
      <c r="D11" s="9" t="s">
        <v>10</v>
      </c>
      <c r="E11" s="9" t="s">
        <v>11</v>
      </c>
      <c r="F11" s="9" t="s">
        <v>12</v>
      </c>
      <c r="G11" s="11"/>
    </row>
    <row r="12" spans="1:7" s="7" customFormat="1" ht="9.9499999999999993" hidden="1" customHeight="1">
      <c r="A12" s="13"/>
      <c r="B12" s="14"/>
      <c r="C12" s="15"/>
      <c r="D12" s="16"/>
      <c r="E12" s="17"/>
      <c r="F12" s="18"/>
      <c r="G12" s="19"/>
    </row>
    <row r="13" spans="1:7" ht="12.75" hidden="1" customHeight="1">
      <c r="A13" s="13">
        <v>1</v>
      </c>
      <c r="B13" s="21" t="s">
        <v>16</v>
      </c>
      <c r="C13" s="22" t="s">
        <v>17</v>
      </c>
      <c r="D13" s="16">
        <f>Prices!D15</f>
        <v>26</v>
      </c>
      <c r="E13" s="17"/>
      <c r="F13" s="18">
        <f t="shared" ref="F13:F46" si="0">D13*E13</f>
        <v>0</v>
      </c>
      <c r="G13" s="20"/>
    </row>
    <row r="14" spans="1:7">
      <c r="A14" s="13">
        <v>2</v>
      </c>
      <c r="B14" s="14" t="s">
        <v>18</v>
      </c>
      <c r="C14" s="15" t="s">
        <v>19</v>
      </c>
      <c r="D14" s="16">
        <f>Prices!D16</f>
        <v>18.649999999999999</v>
      </c>
      <c r="E14" s="17"/>
      <c r="F14" s="18">
        <f t="shared" si="0"/>
        <v>0</v>
      </c>
      <c r="G14" s="20"/>
    </row>
    <row r="15" spans="1:7">
      <c r="A15" s="13">
        <v>3</v>
      </c>
      <c r="B15" s="14" t="s">
        <v>13</v>
      </c>
      <c r="C15" s="15" t="s">
        <v>19</v>
      </c>
      <c r="D15" s="16">
        <f>Prices!D17</f>
        <v>18.649999999999999</v>
      </c>
      <c r="E15" s="17"/>
      <c r="F15" s="18">
        <f t="shared" si="0"/>
        <v>0</v>
      </c>
      <c r="G15" s="20"/>
    </row>
    <row r="16" spans="1:7">
      <c r="A16" s="13">
        <v>4</v>
      </c>
      <c r="B16" s="14" t="s">
        <v>14</v>
      </c>
      <c r="C16" s="15" t="s">
        <v>19</v>
      </c>
      <c r="D16" s="16">
        <f>Prices!D18</f>
        <v>18.649999999999999</v>
      </c>
      <c r="E16" s="17"/>
      <c r="F16" s="18">
        <f t="shared" si="0"/>
        <v>0</v>
      </c>
      <c r="G16" s="20"/>
    </row>
    <row r="17" spans="1:10" ht="12.75" customHeight="1">
      <c r="A17" s="13">
        <v>5</v>
      </c>
      <c r="B17" s="14" t="s">
        <v>15</v>
      </c>
      <c r="C17" s="15" t="s">
        <v>19</v>
      </c>
      <c r="D17" s="16">
        <f>Prices!D19</f>
        <v>18.649999999999999</v>
      </c>
      <c r="E17" s="17"/>
      <c r="F17" s="18">
        <f t="shared" si="0"/>
        <v>0</v>
      </c>
      <c r="G17" s="20"/>
    </row>
    <row r="18" spans="1:10">
      <c r="A18" s="13">
        <v>6</v>
      </c>
      <c r="B18" s="14" t="s">
        <v>20</v>
      </c>
      <c r="C18" s="15" t="s">
        <v>19</v>
      </c>
      <c r="D18" s="16">
        <f>Prices!D20</f>
        <v>18.649999999999999</v>
      </c>
      <c r="E18" s="17"/>
      <c r="F18" s="18">
        <f t="shared" si="0"/>
        <v>0</v>
      </c>
      <c r="G18" s="20"/>
      <c r="I18" s="5" t="s">
        <v>21</v>
      </c>
    </row>
    <row r="19" spans="1:10">
      <c r="A19" s="13">
        <v>7</v>
      </c>
      <c r="B19" s="14" t="s">
        <v>22</v>
      </c>
      <c r="C19" s="15" t="s">
        <v>19</v>
      </c>
      <c r="D19" s="16">
        <f>Prices!D21</f>
        <v>18.649999999999999</v>
      </c>
      <c r="E19" s="17"/>
      <c r="F19" s="18">
        <f t="shared" si="0"/>
        <v>0</v>
      </c>
      <c r="G19" s="20"/>
    </row>
    <row r="20" spans="1:10">
      <c r="A20" s="13">
        <v>8</v>
      </c>
      <c r="B20" s="14" t="s">
        <v>23</v>
      </c>
      <c r="C20" s="15" t="s">
        <v>19</v>
      </c>
      <c r="D20" s="16">
        <f>Prices!D22</f>
        <v>18.649999999999999</v>
      </c>
      <c r="E20" s="17"/>
      <c r="F20" s="18">
        <f t="shared" si="0"/>
        <v>0</v>
      </c>
      <c r="G20" s="20"/>
    </row>
    <row r="21" spans="1:10">
      <c r="A21" s="13">
        <v>9</v>
      </c>
      <c r="B21" s="14" t="s">
        <v>106</v>
      </c>
      <c r="C21" s="15" t="s">
        <v>19</v>
      </c>
      <c r="D21" s="16">
        <f>Prices!D23</f>
        <v>18.649999999999999</v>
      </c>
      <c r="E21" s="17"/>
      <c r="F21" s="18">
        <f t="shared" si="0"/>
        <v>0</v>
      </c>
      <c r="G21" s="20"/>
    </row>
    <row r="22" spans="1:10">
      <c r="A22" s="13">
        <v>10</v>
      </c>
      <c r="B22" s="14" t="s">
        <v>107</v>
      </c>
      <c r="C22" s="15" t="s">
        <v>19</v>
      </c>
      <c r="D22" s="16">
        <f>Prices!D24</f>
        <v>18.649999999999999</v>
      </c>
      <c r="E22" s="17"/>
      <c r="F22" s="18">
        <f t="shared" si="0"/>
        <v>0</v>
      </c>
      <c r="G22" s="20"/>
    </row>
    <row r="23" spans="1:10">
      <c r="A23" s="13">
        <v>11</v>
      </c>
      <c r="B23" s="14" t="s">
        <v>108</v>
      </c>
      <c r="C23" s="15" t="s">
        <v>19</v>
      </c>
      <c r="D23" s="16">
        <f>Prices!D25</f>
        <v>18.649999999999999</v>
      </c>
      <c r="E23" s="17"/>
      <c r="F23" s="18">
        <f t="shared" si="0"/>
        <v>0</v>
      </c>
      <c r="G23" s="20"/>
      <c r="J23" s="5" t="s">
        <v>21</v>
      </c>
    </row>
    <row r="24" spans="1:10">
      <c r="A24" s="13">
        <v>12</v>
      </c>
      <c r="B24" s="14" t="s">
        <v>109</v>
      </c>
      <c r="C24" s="15" t="s">
        <v>19</v>
      </c>
      <c r="D24" s="16">
        <f>Prices!D26</f>
        <v>18.649999999999999</v>
      </c>
      <c r="E24" s="17"/>
      <c r="F24" s="18">
        <f t="shared" si="0"/>
        <v>0</v>
      </c>
      <c r="G24" s="20"/>
    </row>
    <row r="25" spans="1:10" ht="12" customHeight="1">
      <c r="A25" s="13">
        <v>13</v>
      </c>
      <c r="B25" s="14" t="s">
        <v>110</v>
      </c>
      <c r="C25" s="15" t="s">
        <v>19</v>
      </c>
      <c r="D25" s="16">
        <f>Prices!D27</f>
        <v>18.649999999999999</v>
      </c>
      <c r="E25" s="17"/>
      <c r="F25" s="18">
        <f t="shared" si="0"/>
        <v>0</v>
      </c>
      <c r="G25" s="20"/>
    </row>
    <row r="26" spans="1:10">
      <c r="A26" s="13">
        <v>14</v>
      </c>
      <c r="B26" s="14" t="s">
        <v>29</v>
      </c>
      <c r="C26" s="15" t="s">
        <v>102</v>
      </c>
      <c r="D26" s="16">
        <f>Prices!D34</f>
        <v>1.6</v>
      </c>
      <c r="E26" s="17"/>
      <c r="F26" s="18">
        <f t="shared" si="0"/>
        <v>0</v>
      </c>
      <c r="G26" s="20"/>
    </row>
    <row r="27" spans="1:10">
      <c r="A27" s="13">
        <v>15</v>
      </c>
      <c r="B27" s="14" t="s">
        <v>100</v>
      </c>
      <c r="C27" s="15" t="s">
        <v>102</v>
      </c>
      <c r="D27" s="16">
        <f>Prices!D35</f>
        <v>1.6</v>
      </c>
      <c r="E27" s="17"/>
      <c r="F27" s="18">
        <f t="shared" si="0"/>
        <v>0</v>
      </c>
      <c r="G27" s="20"/>
    </row>
    <row r="28" spans="1:10">
      <c r="A28" s="13">
        <v>16</v>
      </c>
      <c r="B28" s="14" t="s">
        <v>30</v>
      </c>
      <c r="C28" s="15" t="s">
        <v>102</v>
      </c>
      <c r="D28" s="16">
        <f>Prices!D36</f>
        <v>1.6</v>
      </c>
      <c r="E28" s="17"/>
      <c r="F28" s="18">
        <f t="shared" si="0"/>
        <v>0</v>
      </c>
      <c r="G28" s="20"/>
    </row>
    <row r="29" spans="1:10">
      <c r="A29" s="13">
        <v>17</v>
      </c>
      <c r="B29" s="14" t="s">
        <v>31</v>
      </c>
      <c r="C29" s="15" t="s">
        <v>102</v>
      </c>
      <c r="D29" s="16">
        <f>Prices!D37</f>
        <v>1.6</v>
      </c>
      <c r="E29" s="17"/>
      <c r="F29" s="18">
        <f t="shared" si="0"/>
        <v>0</v>
      </c>
      <c r="G29" s="20"/>
    </row>
    <row r="30" spans="1:10">
      <c r="A30" s="13">
        <v>18</v>
      </c>
      <c r="B30" s="14" t="s">
        <v>32</v>
      </c>
      <c r="C30" s="15" t="s">
        <v>102</v>
      </c>
      <c r="D30" s="16">
        <f>Prices!D38</f>
        <v>1.6</v>
      </c>
      <c r="E30" s="17"/>
      <c r="F30" s="18">
        <f t="shared" si="0"/>
        <v>0</v>
      </c>
      <c r="G30" s="20"/>
    </row>
    <row r="31" spans="1:10">
      <c r="A31" s="13">
        <v>19</v>
      </c>
      <c r="B31" s="14" t="s">
        <v>33</v>
      </c>
      <c r="C31" s="15" t="s">
        <v>102</v>
      </c>
      <c r="D31" s="16">
        <f>Prices!D39</f>
        <v>1.6</v>
      </c>
      <c r="E31" s="17"/>
      <c r="F31" s="18">
        <f t="shared" si="0"/>
        <v>0</v>
      </c>
      <c r="G31" s="20"/>
    </row>
    <row r="32" spans="1:10">
      <c r="A32" s="13">
        <v>20</v>
      </c>
      <c r="B32" s="14" t="s">
        <v>34</v>
      </c>
      <c r="C32" s="15" t="s">
        <v>35</v>
      </c>
      <c r="D32" s="16">
        <f>Prices!D40</f>
        <v>3.1</v>
      </c>
      <c r="E32" s="17"/>
      <c r="F32" s="18">
        <f t="shared" si="0"/>
        <v>0</v>
      </c>
      <c r="G32" s="20"/>
    </row>
    <row r="33" spans="1:7">
      <c r="A33" s="13">
        <v>21</v>
      </c>
      <c r="B33" s="14" t="s">
        <v>36</v>
      </c>
      <c r="C33" s="15" t="s">
        <v>35</v>
      </c>
      <c r="D33" s="16">
        <f>Prices!D41</f>
        <v>3.1</v>
      </c>
      <c r="E33" s="17"/>
      <c r="F33" s="18">
        <f t="shared" si="0"/>
        <v>0</v>
      </c>
      <c r="G33" s="20"/>
    </row>
    <row r="34" spans="1:7" ht="12.75" customHeight="1">
      <c r="A34" s="13">
        <v>22</v>
      </c>
      <c r="B34" s="14" t="s">
        <v>37</v>
      </c>
      <c r="C34" s="15" t="s">
        <v>35</v>
      </c>
      <c r="D34" s="16">
        <f>Prices!D42</f>
        <v>3.1</v>
      </c>
      <c r="E34" s="17"/>
      <c r="F34" s="18">
        <f t="shared" si="0"/>
        <v>0</v>
      </c>
      <c r="G34" s="20"/>
    </row>
    <row r="35" spans="1:7" ht="12.75" customHeight="1">
      <c r="A35" s="13">
        <v>23</v>
      </c>
      <c r="B35" s="14" t="s">
        <v>38</v>
      </c>
      <c r="C35" s="15" t="s">
        <v>35</v>
      </c>
      <c r="D35" s="16">
        <f>Prices!D43</f>
        <v>3.1</v>
      </c>
      <c r="E35" s="17"/>
      <c r="F35" s="18">
        <f t="shared" si="0"/>
        <v>0</v>
      </c>
      <c r="G35" s="20"/>
    </row>
    <row r="36" spans="1:7">
      <c r="A36" s="13">
        <v>24</v>
      </c>
      <c r="B36" s="14" t="s">
        <v>39</v>
      </c>
      <c r="C36" s="15" t="s">
        <v>35</v>
      </c>
      <c r="D36" s="16">
        <f>Prices!D44</f>
        <v>3.1</v>
      </c>
      <c r="E36" s="17"/>
      <c r="F36" s="18">
        <f t="shared" si="0"/>
        <v>0</v>
      </c>
      <c r="G36" s="20"/>
    </row>
    <row r="37" spans="1:7">
      <c r="A37" s="13">
        <v>25</v>
      </c>
      <c r="B37" s="14" t="s">
        <v>40</v>
      </c>
      <c r="C37" s="15" t="s">
        <v>35</v>
      </c>
      <c r="D37" s="16">
        <f>Prices!D45</f>
        <v>3.1</v>
      </c>
      <c r="E37" s="17"/>
      <c r="F37" s="18">
        <f t="shared" si="0"/>
        <v>0</v>
      </c>
      <c r="G37" s="20"/>
    </row>
    <row r="38" spans="1:7">
      <c r="A38" s="13">
        <v>26</v>
      </c>
      <c r="B38" s="14" t="s">
        <v>41</v>
      </c>
      <c r="C38" s="15" t="s">
        <v>42</v>
      </c>
      <c r="D38" s="16">
        <f>Prices!D46</f>
        <v>5.0999999999999996</v>
      </c>
      <c r="E38" s="17"/>
      <c r="F38" s="18">
        <f t="shared" si="0"/>
        <v>0</v>
      </c>
      <c r="G38" s="20"/>
    </row>
    <row r="39" spans="1:7">
      <c r="A39" s="13">
        <v>27</v>
      </c>
      <c r="B39" s="14" t="s">
        <v>18</v>
      </c>
      <c r="C39" s="15" t="s">
        <v>42</v>
      </c>
      <c r="D39" s="16">
        <f>Prices!D47</f>
        <v>5.0999999999999996</v>
      </c>
      <c r="E39" s="17"/>
      <c r="F39" s="18">
        <f t="shared" si="0"/>
        <v>0</v>
      </c>
      <c r="G39" s="20"/>
    </row>
    <row r="40" spans="1:7">
      <c r="A40" s="13">
        <v>28</v>
      </c>
      <c r="B40" s="14" t="s">
        <v>43</v>
      </c>
      <c r="C40" s="15" t="s">
        <v>42</v>
      </c>
      <c r="D40" s="16">
        <f>Prices!D48</f>
        <v>5.0999999999999996</v>
      </c>
      <c r="E40" s="17"/>
      <c r="F40" s="18">
        <f t="shared" si="0"/>
        <v>0</v>
      </c>
      <c r="G40" s="20"/>
    </row>
    <row r="41" spans="1:7">
      <c r="A41" s="13">
        <v>29</v>
      </c>
      <c r="B41" s="14" t="s">
        <v>111</v>
      </c>
      <c r="C41" s="15" t="s">
        <v>42</v>
      </c>
      <c r="D41" s="16">
        <f>Prices!D49</f>
        <v>5.0999999999999996</v>
      </c>
      <c r="E41" s="17"/>
      <c r="F41" s="18">
        <f t="shared" si="0"/>
        <v>0</v>
      </c>
      <c r="G41" s="20"/>
    </row>
    <row r="42" spans="1:7">
      <c r="A42" s="13">
        <v>30</v>
      </c>
      <c r="B42" s="14" t="s">
        <v>112</v>
      </c>
      <c r="C42" s="15" t="s">
        <v>42</v>
      </c>
      <c r="D42" s="16">
        <f>Prices!D50</f>
        <v>5.0999999999999996</v>
      </c>
      <c r="E42" s="17"/>
      <c r="F42" s="18">
        <f t="shared" si="0"/>
        <v>0</v>
      </c>
      <c r="G42" s="20"/>
    </row>
    <row r="43" spans="1:7">
      <c r="A43" s="13">
        <v>31</v>
      </c>
      <c r="B43" s="14" t="s">
        <v>113</v>
      </c>
      <c r="C43" s="15" t="s">
        <v>42</v>
      </c>
      <c r="D43" s="16">
        <f>Prices!D51</f>
        <v>5.0999999999999996</v>
      </c>
      <c r="E43" s="17"/>
      <c r="F43" s="18">
        <f t="shared" si="0"/>
        <v>0</v>
      </c>
      <c r="G43" s="20"/>
    </row>
    <row r="44" spans="1:7">
      <c r="A44" s="13">
        <v>32</v>
      </c>
      <c r="B44" s="14" t="s">
        <v>47</v>
      </c>
      <c r="C44" s="15" t="s">
        <v>42</v>
      </c>
      <c r="D44" s="16">
        <f>Prices!D52</f>
        <v>5.0999999999999996</v>
      </c>
      <c r="E44" s="17"/>
      <c r="F44" s="18">
        <f t="shared" si="0"/>
        <v>0</v>
      </c>
      <c r="G44" s="20"/>
    </row>
    <row r="45" spans="1:7">
      <c r="A45" s="13">
        <v>33</v>
      </c>
      <c r="B45" s="14" t="s">
        <v>48</v>
      </c>
      <c r="C45" s="15" t="s">
        <v>42</v>
      </c>
      <c r="D45" s="16">
        <f>Prices!D53</f>
        <v>5.0999999999999996</v>
      </c>
      <c r="E45" s="17"/>
      <c r="F45" s="18">
        <f t="shared" si="0"/>
        <v>0</v>
      </c>
      <c r="G45" s="20"/>
    </row>
    <row r="46" spans="1:7">
      <c r="A46" s="13">
        <v>34</v>
      </c>
      <c r="B46" s="14" t="s">
        <v>49</v>
      </c>
      <c r="C46" s="15" t="s">
        <v>42</v>
      </c>
      <c r="D46" s="16">
        <f>Prices!D54</f>
        <v>5.0999999999999996</v>
      </c>
      <c r="E46" s="17"/>
      <c r="F46" s="18">
        <f t="shared" si="0"/>
        <v>0</v>
      </c>
      <c r="G46" s="20"/>
    </row>
    <row r="47" spans="1:7">
      <c r="A47" s="7"/>
      <c r="C47" s="134" t="s">
        <v>50</v>
      </c>
      <c r="D47" s="134"/>
      <c r="E47" s="23">
        <f>SUM(E12:E46)</f>
        <v>0</v>
      </c>
      <c r="F47" s="24">
        <f>SUM(F12:F46)</f>
        <v>0</v>
      </c>
      <c r="G47" s="25"/>
    </row>
    <row r="48" spans="1:7">
      <c r="A48" s="7"/>
      <c r="C48" s="26"/>
      <c r="D48" s="26"/>
      <c r="E48" s="27"/>
      <c r="F48" s="27"/>
    </row>
    <row r="49" spans="1:8">
      <c r="A49" s="7"/>
      <c r="B49" s="147"/>
      <c r="C49" s="147"/>
      <c r="D49" s="147"/>
      <c r="E49" s="147"/>
      <c r="F49" s="147"/>
      <c r="G49" s="147"/>
      <c r="H49" s="147"/>
    </row>
    <row r="50" spans="1:8" ht="12.75" customHeight="1">
      <c r="A50" s="7"/>
      <c r="B50" s="148" t="s">
        <v>105</v>
      </c>
      <c r="C50" s="148"/>
      <c r="D50" s="148"/>
      <c r="E50" s="148"/>
      <c r="F50" s="148"/>
      <c r="G50" s="148"/>
      <c r="H50" s="28"/>
    </row>
    <row r="51" spans="1:8">
      <c r="A51" s="7"/>
      <c r="B51" s="148"/>
      <c r="C51" s="148"/>
      <c r="D51" s="148"/>
      <c r="E51" s="148"/>
      <c r="F51" s="148"/>
      <c r="G51" s="148"/>
      <c r="H51" s="28"/>
    </row>
    <row r="52" spans="1:8">
      <c r="A52" s="7"/>
      <c r="B52" s="29" t="s">
        <v>53</v>
      </c>
      <c r="C52" s="28"/>
      <c r="D52" s="7"/>
      <c r="E52" s="7"/>
      <c r="F52" s="7"/>
    </row>
    <row r="53" spans="1:8">
      <c r="A53" s="7"/>
      <c r="B53" s="29"/>
      <c r="C53" s="28"/>
      <c r="D53" s="7"/>
      <c r="E53" s="7"/>
      <c r="F53" s="7"/>
    </row>
    <row r="54" spans="1:8">
      <c r="A54" s="7"/>
      <c r="B54" s="29"/>
      <c r="C54" s="28"/>
      <c r="D54" s="7"/>
      <c r="E54" s="7"/>
      <c r="F54" s="7"/>
    </row>
    <row r="55" spans="1:8">
      <c r="A55" s="7"/>
      <c r="B55" s="29"/>
      <c r="C55" s="28"/>
      <c r="D55" s="7"/>
      <c r="E55" s="7"/>
      <c r="F55" s="7"/>
    </row>
    <row r="56" spans="1:8" ht="12.75" customHeight="1">
      <c r="A56" s="7"/>
      <c r="B56" s="29"/>
      <c r="C56" s="28"/>
      <c r="D56" s="7"/>
      <c r="E56" s="7"/>
      <c r="F56" s="7"/>
    </row>
    <row r="57" spans="1:8" ht="12.75" customHeight="1">
      <c r="A57" s="7"/>
      <c r="B57" s="29"/>
      <c r="C57" s="28"/>
      <c r="D57" s="7"/>
      <c r="E57" s="7"/>
      <c r="F57" s="7"/>
    </row>
    <row r="58" spans="1:8" ht="20.25">
      <c r="A58" s="149" t="s">
        <v>54</v>
      </c>
      <c r="B58" s="149"/>
      <c r="C58" s="149"/>
      <c r="D58" s="149"/>
      <c r="E58" s="149"/>
      <c r="F58" s="149"/>
    </row>
    <row r="59" spans="1:8" ht="18" customHeight="1">
      <c r="A59" s="150" t="str">
        <f>CONCATENATE("Scout name: ",C10)</f>
        <v xml:space="preserve">Scout name: </v>
      </c>
      <c r="B59" s="150"/>
      <c r="C59" s="135" t="str">
        <f>CONCATENATE("Customer: ",A5)</f>
        <v xml:space="preserve">Customer: </v>
      </c>
      <c r="D59" s="135"/>
      <c r="E59" s="135"/>
      <c r="F59" s="135"/>
    </row>
    <row r="60" spans="1:8">
      <c r="A60" s="9" t="s">
        <v>7</v>
      </c>
      <c r="B60" s="9" t="s">
        <v>8</v>
      </c>
      <c r="C60" s="9" t="s">
        <v>9</v>
      </c>
      <c r="D60" s="9" t="s">
        <v>10</v>
      </c>
      <c r="E60" s="9" t="s">
        <v>11</v>
      </c>
      <c r="F60" s="9" t="s">
        <v>12</v>
      </c>
    </row>
    <row r="61" spans="1:8">
      <c r="A61" s="14">
        <v>35</v>
      </c>
      <c r="B61" s="14" t="s">
        <v>55</v>
      </c>
      <c r="C61" s="14" t="s">
        <v>56</v>
      </c>
      <c r="D61" s="16">
        <f>Prices!D69</f>
        <v>11</v>
      </c>
      <c r="E61" s="17"/>
      <c r="F61" s="18">
        <f t="shared" ref="F61:F100" si="1">D61*E61</f>
        <v>0</v>
      </c>
    </row>
    <row r="62" spans="1:8">
      <c r="A62" s="14">
        <v>36</v>
      </c>
      <c r="B62" s="14" t="s">
        <v>57</v>
      </c>
      <c r="C62" s="14" t="s">
        <v>56</v>
      </c>
      <c r="D62" s="16">
        <f>Prices!D70</f>
        <v>11</v>
      </c>
      <c r="E62" s="17"/>
      <c r="F62" s="18">
        <f t="shared" si="1"/>
        <v>0</v>
      </c>
    </row>
    <row r="63" spans="1:8">
      <c r="A63" s="14">
        <v>37</v>
      </c>
      <c r="B63" s="14" t="s">
        <v>58</v>
      </c>
      <c r="C63" s="14" t="s">
        <v>56</v>
      </c>
      <c r="D63" s="16">
        <f>Prices!D71</f>
        <v>11</v>
      </c>
      <c r="E63" s="17"/>
      <c r="F63" s="18">
        <f t="shared" si="1"/>
        <v>0</v>
      </c>
    </row>
    <row r="64" spans="1:8">
      <c r="A64" s="14">
        <v>38</v>
      </c>
      <c r="B64" s="14" t="s">
        <v>59</v>
      </c>
      <c r="C64" s="14" t="s">
        <v>56</v>
      </c>
      <c r="D64" s="16">
        <f>Prices!D72</f>
        <v>11</v>
      </c>
      <c r="E64" s="17"/>
      <c r="F64" s="18">
        <f t="shared" si="1"/>
        <v>0</v>
      </c>
    </row>
    <row r="65" spans="1:12">
      <c r="A65" s="14">
        <v>39</v>
      </c>
      <c r="B65" s="14" t="s">
        <v>60</v>
      </c>
      <c r="C65" s="14" t="s">
        <v>56</v>
      </c>
      <c r="D65" s="16">
        <f>Prices!D73</f>
        <v>11</v>
      </c>
      <c r="E65" s="17"/>
      <c r="F65" s="18">
        <f t="shared" si="1"/>
        <v>0</v>
      </c>
    </row>
    <row r="66" spans="1:12" hidden="1">
      <c r="A66" s="14">
        <v>40</v>
      </c>
      <c r="B66" s="14" t="s">
        <v>61</v>
      </c>
      <c r="C66" s="14" t="s">
        <v>56</v>
      </c>
      <c r="D66" s="16">
        <f>Prices!D74</f>
        <v>10</v>
      </c>
      <c r="E66" s="17"/>
      <c r="F66" s="18">
        <f t="shared" si="1"/>
        <v>0</v>
      </c>
    </row>
    <row r="67" spans="1:12">
      <c r="A67" s="14">
        <v>41</v>
      </c>
      <c r="B67" s="14" t="s">
        <v>114</v>
      </c>
      <c r="C67" s="14" t="s">
        <v>56</v>
      </c>
      <c r="D67" s="16">
        <f>Prices!D75</f>
        <v>11</v>
      </c>
      <c r="E67" s="17"/>
      <c r="F67" s="18">
        <f t="shared" si="1"/>
        <v>0</v>
      </c>
    </row>
    <row r="68" spans="1:12">
      <c r="A68" s="14">
        <v>42</v>
      </c>
      <c r="B68" s="14" t="s">
        <v>99</v>
      </c>
      <c r="C68" s="14" t="s">
        <v>56</v>
      </c>
      <c r="D68" s="16">
        <f>Prices!D76</f>
        <v>11</v>
      </c>
      <c r="E68" s="17"/>
      <c r="F68" s="18">
        <f t="shared" si="1"/>
        <v>0</v>
      </c>
    </row>
    <row r="69" spans="1:12">
      <c r="A69" s="14">
        <v>43</v>
      </c>
      <c r="B69" s="14" t="s">
        <v>62</v>
      </c>
      <c r="C69" s="14" t="s">
        <v>56</v>
      </c>
      <c r="D69" s="16">
        <f>Prices!D77</f>
        <v>11</v>
      </c>
      <c r="E69" s="17"/>
      <c r="F69" s="18">
        <f t="shared" si="1"/>
        <v>0</v>
      </c>
      <c r="H69" s="5" t="s">
        <v>21</v>
      </c>
      <c r="I69" s="5" t="s">
        <v>21</v>
      </c>
    </row>
    <row r="70" spans="1:12">
      <c r="A70" s="14">
        <v>44</v>
      </c>
      <c r="B70" s="14" t="s">
        <v>63</v>
      </c>
      <c r="C70" s="14" t="s">
        <v>56</v>
      </c>
      <c r="D70" s="16">
        <f>Prices!D78</f>
        <v>11</v>
      </c>
      <c r="E70" s="17"/>
      <c r="F70" s="18">
        <f t="shared" si="1"/>
        <v>0</v>
      </c>
    </row>
    <row r="71" spans="1:12">
      <c r="A71" s="14">
        <v>45</v>
      </c>
      <c r="B71" s="14" t="s">
        <v>64</v>
      </c>
      <c r="C71" s="14" t="s">
        <v>56</v>
      </c>
      <c r="D71" s="16">
        <f>Prices!D79</f>
        <v>11</v>
      </c>
      <c r="E71" s="17"/>
      <c r="F71" s="18">
        <f t="shared" si="1"/>
        <v>0</v>
      </c>
    </row>
    <row r="72" spans="1:12">
      <c r="A72" s="14">
        <v>46</v>
      </c>
      <c r="B72" s="14" t="s">
        <v>65</v>
      </c>
      <c r="C72" s="14" t="s">
        <v>133</v>
      </c>
      <c r="D72" s="16">
        <f>Prices!D80</f>
        <v>6.8</v>
      </c>
      <c r="E72" s="17"/>
      <c r="F72" s="18">
        <f t="shared" si="1"/>
        <v>0</v>
      </c>
    </row>
    <row r="73" spans="1:12">
      <c r="A73" s="14">
        <v>47</v>
      </c>
      <c r="B73" s="14" t="s">
        <v>66</v>
      </c>
      <c r="C73" s="14" t="s">
        <v>133</v>
      </c>
      <c r="D73" s="16">
        <f>Prices!D81</f>
        <v>6.8</v>
      </c>
      <c r="E73" s="17"/>
      <c r="F73" s="18">
        <f t="shared" si="1"/>
        <v>0</v>
      </c>
    </row>
    <row r="74" spans="1:12" hidden="1">
      <c r="A74" s="14">
        <v>48</v>
      </c>
      <c r="B74" s="14" t="s">
        <v>67</v>
      </c>
      <c r="C74" s="14" t="s">
        <v>133</v>
      </c>
      <c r="D74" s="16">
        <f>Prices!D82</f>
        <v>10</v>
      </c>
      <c r="E74" s="17"/>
      <c r="F74" s="18">
        <f t="shared" si="1"/>
        <v>0</v>
      </c>
    </row>
    <row r="75" spans="1:12">
      <c r="A75" s="14">
        <v>49</v>
      </c>
      <c r="B75" s="14" t="s">
        <v>68</v>
      </c>
      <c r="C75" s="14" t="s">
        <v>133</v>
      </c>
      <c r="D75" s="16">
        <f>Prices!D83</f>
        <v>6.8</v>
      </c>
      <c r="E75" s="17"/>
      <c r="F75" s="18">
        <f t="shared" si="1"/>
        <v>0</v>
      </c>
    </row>
    <row r="76" spans="1:12">
      <c r="A76" s="14">
        <v>50</v>
      </c>
      <c r="B76" s="14" t="s">
        <v>69</v>
      </c>
      <c r="C76" s="14" t="s">
        <v>70</v>
      </c>
      <c r="D76" s="16">
        <f>Prices!D84</f>
        <v>11</v>
      </c>
      <c r="E76" s="17"/>
      <c r="F76" s="18">
        <f t="shared" si="1"/>
        <v>0</v>
      </c>
    </row>
    <row r="77" spans="1:12">
      <c r="A77" s="14">
        <v>51</v>
      </c>
      <c r="B77" s="14" t="s">
        <v>71</v>
      </c>
      <c r="C77" s="14" t="s">
        <v>103</v>
      </c>
      <c r="D77" s="16">
        <f>Prices!D85</f>
        <v>8.3000000000000007</v>
      </c>
      <c r="E77" s="17"/>
      <c r="F77" s="18">
        <f t="shared" si="1"/>
        <v>0</v>
      </c>
      <c r="G77" s="7"/>
      <c r="H77" s="7"/>
      <c r="I77" s="7"/>
      <c r="J77" s="7"/>
      <c r="K77" s="7"/>
      <c r="L77" s="7"/>
    </row>
    <row r="78" spans="1:12">
      <c r="A78" s="14">
        <v>52</v>
      </c>
      <c r="B78" s="14" t="s">
        <v>72</v>
      </c>
      <c r="C78" s="14" t="s">
        <v>103</v>
      </c>
      <c r="D78" s="16">
        <f>Prices!D86</f>
        <v>8.3000000000000007</v>
      </c>
      <c r="E78" s="17"/>
      <c r="F78" s="18">
        <f t="shared" si="1"/>
        <v>0</v>
      </c>
      <c r="G78" s="7"/>
      <c r="H78" s="7"/>
      <c r="I78" s="7"/>
      <c r="J78" s="7"/>
      <c r="K78" s="7"/>
      <c r="L78" s="7"/>
    </row>
    <row r="79" spans="1:12">
      <c r="A79" s="14">
        <v>53</v>
      </c>
      <c r="B79" s="14" t="s">
        <v>73</v>
      </c>
      <c r="C79" s="14" t="s">
        <v>103</v>
      </c>
      <c r="D79" s="16">
        <f>Prices!D87</f>
        <v>8.3000000000000007</v>
      </c>
      <c r="E79" s="17"/>
      <c r="F79" s="18">
        <f t="shared" si="1"/>
        <v>0</v>
      </c>
      <c r="G79" s="7"/>
      <c r="H79" s="7"/>
      <c r="I79" s="7"/>
      <c r="J79" s="7"/>
      <c r="K79" s="7"/>
      <c r="L79" s="7"/>
    </row>
    <row r="80" spans="1:12">
      <c r="A80" s="14">
        <v>54</v>
      </c>
      <c r="B80" s="14" t="s">
        <v>115</v>
      </c>
      <c r="C80" s="14" t="s">
        <v>103</v>
      </c>
      <c r="D80" s="16">
        <f>Prices!D88</f>
        <v>8.3000000000000007</v>
      </c>
      <c r="E80" s="17"/>
      <c r="F80" s="18">
        <f t="shared" si="1"/>
        <v>0</v>
      </c>
      <c r="G80" s="7"/>
      <c r="H80" s="7"/>
      <c r="I80" s="7"/>
      <c r="J80" s="7"/>
      <c r="K80" s="7"/>
      <c r="L80" s="7"/>
    </row>
    <row r="81" spans="1:12">
      <c r="A81" s="14">
        <v>55</v>
      </c>
      <c r="B81" s="14" t="s">
        <v>75</v>
      </c>
      <c r="C81" s="14" t="s">
        <v>103</v>
      </c>
      <c r="D81" s="16">
        <f>Prices!D89</f>
        <v>8.3000000000000007</v>
      </c>
      <c r="E81" s="30"/>
      <c r="F81" s="18">
        <f t="shared" si="1"/>
        <v>0</v>
      </c>
      <c r="G81" s="7"/>
      <c r="H81" s="7"/>
      <c r="I81" s="7"/>
      <c r="J81" s="7"/>
      <c r="K81" s="7"/>
      <c r="L81" s="7"/>
    </row>
    <row r="82" spans="1:12">
      <c r="A82" s="14">
        <v>56</v>
      </c>
      <c r="B82" s="14" t="s">
        <v>76</v>
      </c>
      <c r="C82" s="14" t="s">
        <v>103</v>
      </c>
      <c r="D82" s="16">
        <f>Prices!D90</f>
        <v>8.3000000000000007</v>
      </c>
      <c r="E82" s="30"/>
      <c r="F82" s="18">
        <f t="shared" si="1"/>
        <v>0</v>
      </c>
      <c r="G82" s="7"/>
      <c r="H82" s="7"/>
      <c r="I82" s="7"/>
      <c r="J82" s="7"/>
      <c r="K82" s="7"/>
      <c r="L82" s="7"/>
    </row>
    <row r="83" spans="1:12">
      <c r="A83" s="14">
        <v>57</v>
      </c>
      <c r="B83" s="14" t="s">
        <v>77</v>
      </c>
      <c r="C83" s="14" t="s">
        <v>103</v>
      </c>
      <c r="D83" s="16">
        <f>Prices!D91</f>
        <v>8.3000000000000007</v>
      </c>
      <c r="E83" s="30"/>
      <c r="F83" s="18">
        <f t="shared" si="1"/>
        <v>0</v>
      </c>
    </row>
    <row r="84" spans="1:12">
      <c r="A84" s="14">
        <v>58</v>
      </c>
      <c r="B84" s="14" t="s">
        <v>78</v>
      </c>
      <c r="C84" s="14" t="s">
        <v>103</v>
      </c>
      <c r="D84" s="16">
        <f>Prices!D92</f>
        <v>8.3000000000000007</v>
      </c>
      <c r="E84" s="30"/>
      <c r="F84" s="18">
        <f t="shared" si="1"/>
        <v>0</v>
      </c>
    </row>
    <row r="85" spans="1:12">
      <c r="A85" s="14">
        <v>59</v>
      </c>
      <c r="B85" s="14" t="s">
        <v>79</v>
      </c>
      <c r="C85" s="14" t="s">
        <v>103</v>
      </c>
      <c r="D85" s="16">
        <f>Prices!D93</f>
        <v>8.3000000000000007</v>
      </c>
      <c r="E85" s="30"/>
      <c r="F85" s="18">
        <f t="shared" si="1"/>
        <v>0</v>
      </c>
    </row>
    <row r="86" spans="1:12">
      <c r="A86" s="14">
        <v>60</v>
      </c>
      <c r="B86" s="14" t="s">
        <v>80</v>
      </c>
      <c r="C86" s="14" t="s">
        <v>103</v>
      </c>
      <c r="D86" s="16">
        <f>Prices!D94</f>
        <v>8.3000000000000007</v>
      </c>
      <c r="E86" s="30"/>
      <c r="F86" s="18">
        <f t="shared" si="1"/>
        <v>0</v>
      </c>
    </row>
    <row r="87" spans="1:12">
      <c r="A87" s="14">
        <v>61</v>
      </c>
      <c r="B87" s="14" t="s">
        <v>90</v>
      </c>
      <c r="C87" s="14" t="s">
        <v>103</v>
      </c>
      <c r="D87" s="16">
        <f>Prices!D95</f>
        <v>8.3000000000000007</v>
      </c>
      <c r="E87" s="30"/>
      <c r="F87" s="18">
        <f t="shared" si="1"/>
        <v>0</v>
      </c>
    </row>
    <row r="88" spans="1:12">
      <c r="A88" s="14">
        <v>62</v>
      </c>
      <c r="B88" s="14" t="s">
        <v>81</v>
      </c>
      <c r="C88" s="14" t="s">
        <v>103</v>
      </c>
      <c r="D88" s="16">
        <f>Prices!D96</f>
        <v>8.3000000000000007</v>
      </c>
      <c r="E88" s="17"/>
      <c r="F88" s="18">
        <f t="shared" si="1"/>
        <v>0</v>
      </c>
    </row>
    <row r="89" spans="1:12">
      <c r="A89" s="14">
        <v>63</v>
      </c>
      <c r="B89" s="14" t="s">
        <v>71</v>
      </c>
      <c r="C89" s="14" t="s">
        <v>104</v>
      </c>
      <c r="D89" s="16">
        <f>Prices!D97</f>
        <v>16.600000000000001</v>
      </c>
      <c r="E89" s="17"/>
      <c r="F89" s="18">
        <f t="shared" si="1"/>
        <v>0</v>
      </c>
      <c r="G89" s="7"/>
      <c r="H89" s="7"/>
      <c r="I89" s="7"/>
      <c r="J89" s="7"/>
      <c r="K89" s="7"/>
      <c r="L89" s="7"/>
    </row>
    <row r="90" spans="1:12">
      <c r="A90" s="14">
        <v>64</v>
      </c>
      <c r="B90" s="14" t="s">
        <v>72</v>
      </c>
      <c r="C90" s="14" t="s">
        <v>104</v>
      </c>
      <c r="D90" s="16">
        <f>Prices!D98</f>
        <v>16.600000000000001</v>
      </c>
      <c r="E90" s="17"/>
      <c r="F90" s="18">
        <f t="shared" si="1"/>
        <v>0</v>
      </c>
      <c r="G90" s="7"/>
      <c r="H90" s="7"/>
      <c r="I90" s="7"/>
      <c r="J90" s="7"/>
      <c r="K90" s="7"/>
      <c r="L90" s="7"/>
    </row>
    <row r="91" spans="1:12">
      <c r="A91" s="14">
        <v>65</v>
      </c>
      <c r="B91" s="14" t="s">
        <v>73</v>
      </c>
      <c r="C91" s="14" t="s">
        <v>104</v>
      </c>
      <c r="D91" s="16">
        <f>Prices!D99</f>
        <v>16.600000000000001</v>
      </c>
      <c r="E91" s="17"/>
      <c r="F91" s="18">
        <f t="shared" si="1"/>
        <v>0</v>
      </c>
      <c r="G91" s="7"/>
      <c r="H91" s="7"/>
      <c r="I91" s="7"/>
      <c r="J91" s="7"/>
      <c r="K91" s="7"/>
      <c r="L91" s="7"/>
    </row>
    <row r="92" spans="1:12">
      <c r="A92" s="14">
        <v>66</v>
      </c>
      <c r="B92" s="14" t="s">
        <v>115</v>
      </c>
      <c r="C92" s="14" t="s">
        <v>104</v>
      </c>
      <c r="D92" s="16">
        <f>Prices!D100</f>
        <v>16.600000000000001</v>
      </c>
      <c r="E92" s="17"/>
      <c r="F92" s="18">
        <f t="shared" si="1"/>
        <v>0</v>
      </c>
      <c r="G92" s="7"/>
      <c r="H92" s="7"/>
      <c r="I92" s="7"/>
      <c r="J92" s="7"/>
      <c r="K92" s="7"/>
      <c r="L92" s="7"/>
    </row>
    <row r="93" spans="1:12">
      <c r="A93" s="14">
        <v>67</v>
      </c>
      <c r="B93" s="14" t="s">
        <v>75</v>
      </c>
      <c r="C93" s="14" t="s">
        <v>104</v>
      </c>
      <c r="D93" s="16">
        <f>Prices!D101</f>
        <v>16.600000000000001</v>
      </c>
      <c r="E93" s="30"/>
      <c r="F93" s="18">
        <f t="shared" si="1"/>
        <v>0</v>
      </c>
      <c r="G93" s="7"/>
      <c r="H93" s="7"/>
      <c r="I93" s="7"/>
      <c r="J93" s="7"/>
      <c r="K93" s="7"/>
      <c r="L93" s="7"/>
    </row>
    <row r="94" spans="1:12">
      <c r="A94" s="14">
        <v>68</v>
      </c>
      <c r="B94" s="14" t="s">
        <v>76</v>
      </c>
      <c r="C94" s="14" t="s">
        <v>104</v>
      </c>
      <c r="D94" s="16">
        <f>Prices!D102</f>
        <v>16.600000000000001</v>
      </c>
      <c r="E94" s="30"/>
      <c r="F94" s="18">
        <f t="shared" si="1"/>
        <v>0</v>
      </c>
      <c r="G94" s="7"/>
      <c r="H94" s="7"/>
      <c r="I94" s="7"/>
      <c r="J94" s="7"/>
      <c r="K94" s="7"/>
      <c r="L94" s="7"/>
    </row>
    <row r="95" spans="1:12">
      <c r="A95" s="14">
        <v>69</v>
      </c>
      <c r="B95" s="14" t="s">
        <v>77</v>
      </c>
      <c r="C95" s="14" t="s">
        <v>104</v>
      </c>
      <c r="D95" s="16">
        <f>Prices!D97</f>
        <v>16.600000000000001</v>
      </c>
      <c r="E95" s="30"/>
      <c r="F95" s="18">
        <f t="shared" si="1"/>
        <v>0</v>
      </c>
    </row>
    <row r="96" spans="1:12">
      <c r="A96" s="14">
        <v>70</v>
      </c>
      <c r="B96" s="14" t="s">
        <v>78</v>
      </c>
      <c r="C96" s="14" t="s">
        <v>104</v>
      </c>
      <c r="D96" s="16">
        <f>Prices!D98</f>
        <v>16.600000000000001</v>
      </c>
      <c r="E96" s="30"/>
      <c r="F96" s="18">
        <f t="shared" si="1"/>
        <v>0</v>
      </c>
    </row>
    <row r="97" spans="1:6">
      <c r="A97" s="14">
        <v>71</v>
      </c>
      <c r="B97" s="14" t="s">
        <v>79</v>
      </c>
      <c r="C97" s="14" t="s">
        <v>104</v>
      </c>
      <c r="D97" s="16">
        <f>Prices!D99</f>
        <v>16.600000000000001</v>
      </c>
      <c r="E97" s="30"/>
      <c r="F97" s="18">
        <f t="shared" si="1"/>
        <v>0</v>
      </c>
    </row>
    <row r="98" spans="1:6">
      <c r="A98" s="14">
        <v>72</v>
      </c>
      <c r="B98" s="14" t="s">
        <v>80</v>
      </c>
      <c r="C98" s="14" t="s">
        <v>104</v>
      </c>
      <c r="D98" s="16">
        <f>Prices!D100</f>
        <v>16.600000000000001</v>
      </c>
      <c r="E98" s="30"/>
      <c r="F98" s="18">
        <f t="shared" si="1"/>
        <v>0</v>
      </c>
    </row>
    <row r="99" spans="1:6">
      <c r="A99" s="14">
        <v>73</v>
      </c>
      <c r="B99" s="14" t="s">
        <v>90</v>
      </c>
      <c r="C99" s="14" t="s">
        <v>104</v>
      </c>
      <c r="D99" s="16">
        <f>Prices!D101</f>
        <v>16.600000000000001</v>
      </c>
      <c r="E99" s="30"/>
      <c r="F99" s="18">
        <f t="shared" si="1"/>
        <v>0</v>
      </c>
    </row>
    <row r="100" spans="1:6" ht="13.5" thickBot="1">
      <c r="A100" s="14">
        <v>74</v>
      </c>
      <c r="B100" s="14" t="s">
        <v>81</v>
      </c>
      <c r="C100" s="14" t="s">
        <v>104</v>
      </c>
      <c r="D100" s="16">
        <f>Prices!D102</f>
        <v>16.600000000000001</v>
      </c>
      <c r="E100" s="17"/>
      <c r="F100" s="18">
        <f t="shared" si="1"/>
        <v>0</v>
      </c>
    </row>
    <row r="101" spans="1:6" ht="13.5" thickBot="1">
      <c r="A101" s="99">
        <v>75</v>
      </c>
      <c r="B101" s="114" t="s">
        <v>119</v>
      </c>
      <c r="C101" s="115" t="s">
        <v>56</v>
      </c>
      <c r="D101" s="16">
        <f>Prices!D109</f>
        <v>11</v>
      </c>
      <c r="E101" s="17"/>
      <c r="F101" s="18">
        <f>D101*E101</f>
        <v>0</v>
      </c>
    </row>
    <row r="102" spans="1:6" ht="13.5" thickBot="1">
      <c r="A102" s="107">
        <v>76</v>
      </c>
      <c r="B102" s="117" t="s">
        <v>120</v>
      </c>
      <c r="C102" s="118" t="s">
        <v>56</v>
      </c>
      <c r="D102" s="16">
        <f>Prices!D110</f>
        <v>11</v>
      </c>
      <c r="E102" s="17"/>
      <c r="F102" s="18">
        <f>D102*E102</f>
        <v>0</v>
      </c>
    </row>
    <row r="103" spans="1:6" ht="13.5" thickBot="1">
      <c r="A103" s="107">
        <v>77</v>
      </c>
      <c r="B103" s="117" t="s">
        <v>121</v>
      </c>
      <c r="C103" s="118" t="s">
        <v>56</v>
      </c>
      <c r="D103" s="16">
        <f>Prices!D111</f>
        <v>11</v>
      </c>
      <c r="E103" s="17"/>
      <c r="F103" s="18">
        <f>D103*E103</f>
        <v>0</v>
      </c>
    </row>
    <row r="104" spans="1:6" ht="13.5" thickBot="1">
      <c r="A104" s="107">
        <v>78</v>
      </c>
      <c r="B104" s="117" t="s">
        <v>122</v>
      </c>
      <c r="C104" s="118" t="s">
        <v>56</v>
      </c>
      <c r="D104" s="16">
        <f>Prices!D112</f>
        <v>11</v>
      </c>
      <c r="E104" s="17"/>
      <c r="F104" s="18">
        <f t="shared" ref="F104:F114" si="2">D104*E104</f>
        <v>0</v>
      </c>
    </row>
    <row r="105" spans="1:6" ht="13.5" thickBot="1">
      <c r="A105" s="107">
        <v>79</v>
      </c>
      <c r="B105" s="117" t="s">
        <v>123</v>
      </c>
      <c r="C105" s="118" t="s">
        <v>56</v>
      </c>
      <c r="D105" s="16">
        <f>Prices!D113</f>
        <v>11</v>
      </c>
      <c r="E105" s="17"/>
      <c r="F105" s="18">
        <f t="shared" si="2"/>
        <v>0</v>
      </c>
    </row>
    <row r="106" spans="1:6" ht="13.5" thickBot="1">
      <c r="A106" s="107">
        <v>80</v>
      </c>
      <c r="B106" s="117" t="s">
        <v>124</v>
      </c>
      <c r="C106" s="118" t="s">
        <v>56</v>
      </c>
      <c r="D106" s="16">
        <f>Prices!D114</f>
        <v>11</v>
      </c>
      <c r="E106" s="17"/>
      <c r="F106" s="18">
        <f t="shared" si="2"/>
        <v>0</v>
      </c>
    </row>
    <row r="107" spans="1:6" ht="13.5" thickBot="1">
      <c r="A107" s="107">
        <v>81</v>
      </c>
      <c r="B107" s="117" t="s">
        <v>125</v>
      </c>
      <c r="C107" s="118" t="s">
        <v>56</v>
      </c>
      <c r="D107" s="16">
        <f>Prices!D115</f>
        <v>11</v>
      </c>
      <c r="E107" s="17"/>
      <c r="F107" s="18">
        <f t="shared" si="2"/>
        <v>0</v>
      </c>
    </row>
    <row r="108" spans="1:6" ht="13.5" thickBot="1">
      <c r="A108" s="107">
        <v>82</v>
      </c>
      <c r="B108" s="117" t="s">
        <v>126</v>
      </c>
      <c r="C108" s="118" t="s">
        <v>56</v>
      </c>
      <c r="D108" s="16">
        <f>Prices!D116</f>
        <v>11</v>
      </c>
      <c r="E108" s="17"/>
      <c r="F108" s="18">
        <f t="shared" si="2"/>
        <v>0</v>
      </c>
    </row>
    <row r="109" spans="1:6" ht="13.5" thickBot="1">
      <c r="A109" s="107">
        <v>83</v>
      </c>
      <c r="B109" s="117" t="s">
        <v>127</v>
      </c>
      <c r="C109" s="118" t="s">
        <v>56</v>
      </c>
      <c r="D109" s="16">
        <f>Prices!D117</f>
        <v>14</v>
      </c>
      <c r="E109" s="17"/>
      <c r="F109" s="18">
        <f t="shared" si="2"/>
        <v>0</v>
      </c>
    </row>
    <row r="110" spans="1:6" ht="13.5" thickBot="1">
      <c r="A110" s="107">
        <v>84</v>
      </c>
      <c r="B110" s="117" t="s">
        <v>128</v>
      </c>
      <c r="C110" s="118" t="s">
        <v>56</v>
      </c>
      <c r="D110" s="16">
        <f>Prices!D118</f>
        <v>14</v>
      </c>
      <c r="E110" s="17"/>
      <c r="F110" s="18">
        <f t="shared" si="2"/>
        <v>0</v>
      </c>
    </row>
    <row r="111" spans="1:6" ht="13.5" thickBot="1">
      <c r="A111" s="107">
        <v>85</v>
      </c>
      <c r="B111" s="117" t="s">
        <v>129</v>
      </c>
      <c r="C111" s="118" t="s">
        <v>56</v>
      </c>
      <c r="D111" s="16">
        <f>Prices!D119</f>
        <v>14</v>
      </c>
      <c r="E111" s="17"/>
      <c r="F111" s="18">
        <f t="shared" si="2"/>
        <v>0</v>
      </c>
    </row>
    <row r="112" spans="1:6" ht="13.5" thickBot="1">
      <c r="A112" s="107">
        <v>86</v>
      </c>
      <c r="B112" s="117" t="s">
        <v>130</v>
      </c>
      <c r="C112" s="118" t="s">
        <v>56</v>
      </c>
      <c r="D112" s="16">
        <f>Prices!D120</f>
        <v>11</v>
      </c>
      <c r="E112" s="17"/>
      <c r="F112" s="18">
        <f t="shared" si="2"/>
        <v>0</v>
      </c>
    </row>
    <row r="113" spans="1:6" ht="13.5" thickBot="1">
      <c r="A113" s="107">
        <v>87</v>
      </c>
      <c r="B113" s="117" t="s">
        <v>131</v>
      </c>
      <c r="C113" s="118" t="s">
        <v>56</v>
      </c>
      <c r="D113" s="16">
        <f>Prices!D121</f>
        <v>11</v>
      </c>
      <c r="E113" s="17"/>
      <c r="F113" s="18">
        <f t="shared" si="2"/>
        <v>0</v>
      </c>
    </row>
    <row r="114" spans="1:6" ht="13.5" thickBot="1">
      <c r="A114" s="107">
        <v>88</v>
      </c>
      <c r="B114" s="117" t="s">
        <v>132</v>
      </c>
      <c r="C114" s="118" t="s">
        <v>56</v>
      </c>
      <c r="D114" s="16">
        <f>Prices!D122</f>
        <v>14</v>
      </c>
      <c r="E114" s="17"/>
      <c r="F114" s="18">
        <f t="shared" si="2"/>
        <v>0</v>
      </c>
    </row>
    <row r="115" spans="1:6">
      <c r="C115" s="134" t="s">
        <v>82</v>
      </c>
      <c r="D115" s="134"/>
      <c r="E115" s="31">
        <f>SUM(E61:E114)</f>
        <v>0</v>
      </c>
      <c r="F115" s="32">
        <f>SUM(F61:F114)</f>
        <v>0</v>
      </c>
    </row>
    <row r="116" spans="1:6">
      <c r="C116" s="146" t="s">
        <v>83</v>
      </c>
      <c r="D116" s="146"/>
      <c r="E116" s="31">
        <f>E47</f>
        <v>0</v>
      </c>
      <c r="F116" s="32">
        <f>F47</f>
        <v>0</v>
      </c>
    </row>
    <row r="117" spans="1:6">
      <c r="C117" s="146" t="s">
        <v>84</v>
      </c>
      <c r="D117" s="146"/>
      <c r="E117" s="31">
        <f>E115+E116</f>
        <v>0</v>
      </c>
      <c r="F117" s="32">
        <f>F115+F116</f>
        <v>0</v>
      </c>
    </row>
  </sheetData>
  <sheetProtection selectLockedCells="1"/>
  <mergeCells count="21">
    <mergeCell ref="A1:G3"/>
    <mergeCell ref="A4:B4"/>
    <mergeCell ref="D4:G4"/>
    <mergeCell ref="A8:G9"/>
    <mergeCell ref="A5:B5"/>
    <mergeCell ref="C47:D47"/>
    <mergeCell ref="A6:B6"/>
    <mergeCell ref="B49:H49"/>
    <mergeCell ref="C115:D115"/>
    <mergeCell ref="C116:D116"/>
    <mergeCell ref="C117:D117"/>
    <mergeCell ref="D7:G7"/>
    <mergeCell ref="D5:G5"/>
    <mergeCell ref="B50:G51"/>
    <mergeCell ref="A58:F58"/>
    <mergeCell ref="A59:B59"/>
    <mergeCell ref="C59:F59"/>
    <mergeCell ref="A7:B7"/>
    <mergeCell ref="D6:G6"/>
    <mergeCell ref="A10:B10"/>
    <mergeCell ref="C10:G10"/>
  </mergeCells>
  <phoneticPr fontId="4" type="noConversion"/>
  <hyperlinks>
    <hyperlink ref="B52" r:id="rId1"/>
  </hyperlinks>
  <pageMargins left="1.5" right="0.75" top="0.25" bottom="0.25" header="0.51180555555555551" footer="0.51180555555555551"/>
  <pageSetup firstPageNumber="0"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
  <sheetViews>
    <sheetView topLeftCell="A25" workbookViewId="0">
      <selection activeCell="G20" sqref="G20"/>
    </sheetView>
  </sheetViews>
  <sheetFormatPr defaultRowHeight="12.75"/>
  <cols>
    <col min="1" max="16384" width="9.140625" style="2"/>
  </cols>
  <sheetData/>
  <sheetProtection sheet="1"/>
  <phoneticPr fontId="4" type="noConversion"/>
  <pageMargins left="1.5" right="0.75" top="0.25" bottom="0.25"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L122"/>
  <sheetViews>
    <sheetView topLeftCell="A93" workbookViewId="0">
      <selection activeCell="D107" sqref="D107"/>
    </sheetView>
  </sheetViews>
  <sheetFormatPr defaultRowHeight="12.75"/>
  <cols>
    <col min="1" max="1" width="4.85546875" style="70" bestFit="1" customWidth="1"/>
    <col min="2" max="2" width="27.7109375" style="70" customWidth="1"/>
    <col min="3" max="3" width="15.85546875" style="70" customWidth="1"/>
    <col min="4" max="4" width="11.42578125" style="124" bestFit="1" customWidth="1"/>
    <col min="5" max="5" width="5.7109375" style="90" bestFit="1" customWidth="1"/>
    <col min="6" max="6" width="8.85546875" style="91" customWidth="1"/>
    <col min="7" max="7" width="9.140625" style="91"/>
    <col min="8" max="8" width="15" style="92" bestFit="1" customWidth="1"/>
    <col min="9" max="9" width="10.42578125" style="98" customWidth="1"/>
    <col min="10" max="16384" width="9.140625" style="70"/>
  </cols>
  <sheetData>
    <row r="1" spans="1:9" ht="12.75" customHeight="1">
      <c r="A1" s="68"/>
      <c r="B1" s="69"/>
      <c r="C1" s="69"/>
      <c r="D1" s="151" t="s">
        <v>85</v>
      </c>
      <c r="E1" s="154" t="s">
        <v>86</v>
      </c>
      <c r="F1" s="157" t="s">
        <v>87</v>
      </c>
      <c r="G1" s="160" t="s">
        <v>88</v>
      </c>
      <c r="H1" s="163" t="s">
        <v>101</v>
      </c>
      <c r="I1" s="94"/>
    </row>
    <row r="2" spans="1:9" ht="12.75" customHeight="1">
      <c r="A2" s="71"/>
      <c r="B2" s="72"/>
      <c r="C2" s="72"/>
      <c r="D2" s="152"/>
      <c r="E2" s="155"/>
      <c r="F2" s="158"/>
      <c r="G2" s="161"/>
      <c r="H2" s="164"/>
      <c r="I2" s="95"/>
    </row>
    <row r="3" spans="1:9" ht="12.75" customHeight="1">
      <c r="A3" s="71"/>
      <c r="B3" s="72"/>
      <c r="C3" s="72"/>
      <c r="D3" s="152"/>
      <c r="E3" s="155"/>
      <c r="F3" s="158"/>
      <c r="G3" s="161"/>
      <c r="H3" s="164"/>
      <c r="I3" s="95"/>
    </row>
    <row r="4" spans="1:9" s="76" customFormat="1" ht="21" customHeight="1">
      <c r="A4" s="74"/>
      <c r="B4" s="75"/>
      <c r="C4" s="75"/>
      <c r="D4" s="152"/>
      <c r="E4" s="155"/>
      <c r="F4" s="158"/>
      <c r="G4" s="161"/>
      <c r="H4" s="164"/>
      <c r="I4" s="95"/>
    </row>
    <row r="5" spans="1:9" s="76" customFormat="1" ht="11.25" customHeight="1">
      <c r="A5" s="74"/>
      <c r="B5" s="75"/>
      <c r="C5" s="75"/>
      <c r="D5" s="152"/>
      <c r="E5" s="155"/>
      <c r="F5" s="158"/>
      <c r="G5" s="161"/>
      <c r="H5" s="164"/>
      <c r="I5" s="95"/>
    </row>
    <row r="6" spans="1:9" s="76" customFormat="1" ht="23.25" customHeight="1">
      <c r="A6" s="74"/>
      <c r="B6" s="75"/>
      <c r="C6" s="75"/>
      <c r="D6" s="152"/>
      <c r="E6" s="155"/>
      <c r="F6" s="158"/>
      <c r="G6" s="161"/>
      <c r="H6" s="164"/>
      <c r="I6" s="95"/>
    </row>
    <row r="7" spans="1:9" s="76" customFormat="1" ht="10.5" customHeight="1">
      <c r="A7" s="74"/>
      <c r="B7" s="75"/>
      <c r="C7" s="75"/>
      <c r="D7" s="152"/>
      <c r="E7" s="155"/>
      <c r="F7" s="158"/>
      <c r="G7" s="161"/>
      <c r="H7" s="164"/>
      <c r="I7" s="95"/>
    </row>
    <row r="8" spans="1:9" s="76" customFormat="1" ht="10.5" customHeight="1">
      <c r="A8" s="74"/>
      <c r="B8" s="75"/>
      <c r="C8" s="75"/>
      <c r="D8" s="152"/>
      <c r="E8" s="155"/>
      <c r="F8" s="158"/>
      <c r="G8" s="161"/>
      <c r="H8" s="164"/>
      <c r="I8" s="95"/>
    </row>
    <row r="9" spans="1:9" s="76" customFormat="1" ht="10.5" customHeight="1">
      <c r="A9" s="74"/>
      <c r="B9" s="75"/>
      <c r="C9" s="75"/>
      <c r="D9" s="152"/>
      <c r="E9" s="155"/>
      <c r="F9" s="158"/>
      <c r="G9" s="161"/>
      <c r="H9" s="164"/>
      <c r="I9" s="95"/>
    </row>
    <row r="10" spans="1:9" s="76" customFormat="1" ht="10.5" customHeight="1">
      <c r="A10" s="74"/>
      <c r="B10" s="75"/>
      <c r="C10" s="75"/>
      <c r="D10" s="152"/>
      <c r="E10" s="155"/>
      <c r="F10" s="158"/>
      <c r="G10" s="161"/>
      <c r="H10" s="164"/>
      <c r="I10" s="95"/>
    </row>
    <row r="11" spans="1:9" s="82" customFormat="1" ht="11.85" customHeight="1">
      <c r="A11" s="77"/>
      <c r="B11" s="78"/>
      <c r="C11" s="78"/>
      <c r="D11" s="153"/>
      <c r="E11" s="156"/>
      <c r="F11" s="159"/>
      <c r="G11" s="162"/>
      <c r="H11" s="164"/>
      <c r="I11" s="95"/>
    </row>
    <row r="12" spans="1:9" s="82" customFormat="1" ht="12.2" hidden="1" customHeight="1">
      <c r="A12" s="77"/>
      <c r="B12" s="78"/>
      <c r="C12" s="78"/>
      <c r="D12" s="121"/>
      <c r="E12" s="79"/>
      <c r="F12" s="80"/>
      <c r="G12" s="81"/>
      <c r="H12" s="73"/>
      <c r="I12" s="95"/>
    </row>
    <row r="13" spans="1:9" s="82" customFormat="1" ht="12.2" hidden="1" customHeight="1">
      <c r="A13" s="77"/>
      <c r="B13" s="78"/>
      <c r="C13" s="78"/>
      <c r="D13" s="121"/>
      <c r="E13" s="79"/>
      <c r="F13" s="80"/>
      <c r="G13" s="81"/>
      <c r="H13" s="73"/>
      <c r="I13" s="95"/>
    </row>
    <row r="14" spans="1:9" s="82" customFormat="1" ht="12.2" hidden="1" customHeight="1">
      <c r="A14" s="77"/>
      <c r="B14" s="78"/>
      <c r="C14" s="78"/>
      <c r="D14" s="121"/>
      <c r="E14" s="79"/>
      <c r="F14" s="80"/>
      <c r="G14" s="81"/>
      <c r="H14" s="73"/>
      <c r="I14" s="95"/>
    </row>
    <row r="15" spans="1:9" ht="20.85" hidden="1" customHeight="1">
      <c r="A15" s="87">
        <v>1</v>
      </c>
      <c r="B15" s="88" t="s">
        <v>94</v>
      </c>
      <c r="C15" s="89" t="s">
        <v>89</v>
      </c>
      <c r="D15" s="120">
        <v>26</v>
      </c>
      <c r="E15" s="83">
        <f t="shared" ref="E15:E54" si="0">D15-H15</f>
        <v>9.5</v>
      </c>
      <c r="F15" s="84">
        <v>0.5</v>
      </c>
      <c r="G15" s="85">
        <v>0.5</v>
      </c>
      <c r="H15" s="86">
        <v>16.5</v>
      </c>
      <c r="I15" s="96"/>
    </row>
    <row r="16" spans="1:9">
      <c r="A16" s="99">
        <v>2</v>
      </c>
      <c r="B16" s="100" t="s">
        <v>18</v>
      </c>
      <c r="C16" s="101" t="s">
        <v>19</v>
      </c>
      <c r="D16" s="102">
        <v>18.649999999999999</v>
      </c>
      <c r="E16" s="103">
        <f t="shared" si="0"/>
        <v>8.3999999999999986</v>
      </c>
      <c r="F16" s="104">
        <v>0.5</v>
      </c>
      <c r="G16" s="105">
        <v>0.5</v>
      </c>
      <c r="H16" s="106">
        <v>10.25</v>
      </c>
      <c r="I16" s="96"/>
    </row>
    <row r="17" spans="1:10">
      <c r="A17" s="99">
        <v>3</v>
      </c>
      <c r="B17" s="100" t="s">
        <v>13</v>
      </c>
      <c r="C17" s="101" t="s">
        <v>19</v>
      </c>
      <c r="D17" s="102">
        <v>18.649999999999999</v>
      </c>
      <c r="E17" s="103">
        <f t="shared" si="0"/>
        <v>8.3999999999999986</v>
      </c>
      <c r="F17" s="104">
        <v>0.5</v>
      </c>
      <c r="G17" s="105">
        <v>0.5</v>
      </c>
      <c r="H17" s="106">
        <v>10.25</v>
      </c>
      <c r="I17" s="96"/>
    </row>
    <row r="18" spans="1:10">
      <c r="A18" s="99">
        <v>4</v>
      </c>
      <c r="B18" s="100" t="s">
        <v>14</v>
      </c>
      <c r="C18" s="101" t="s">
        <v>19</v>
      </c>
      <c r="D18" s="102">
        <v>18.649999999999999</v>
      </c>
      <c r="E18" s="103">
        <f t="shared" si="0"/>
        <v>8.3999999999999986</v>
      </c>
      <c r="F18" s="104">
        <v>0.5</v>
      </c>
      <c r="G18" s="105">
        <v>0.5</v>
      </c>
      <c r="H18" s="106">
        <v>10.25</v>
      </c>
      <c r="I18" s="96"/>
    </row>
    <row r="19" spans="1:10">
      <c r="A19" s="99">
        <v>5</v>
      </c>
      <c r="B19" s="100" t="s">
        <v>15</v>
      </c>
      <c r="C19" s="101" t="s">
        <v>19</v>
      </c>
      <c r="D19" s="102">
        <v>18.649999999999999</v>
      </c>
      <c r="E19" s="103">
        <f t="shared" si="0"/>
        <v>8.3999999999999986</v>
      </c>
      <c r="F19" s="104">
        <v>0.5</v>
      </c>
      <c r="G19" s="105">
        <v>0.5</v>
      </c>
      <c r="H19" s="106">
        <v>10.25</v>
      </c>
      <c r="I19" s="96"/>
    </row>
    <row r="20" spans="1:10">
      <c r="A20" s="99">
        <v>6</v>
      </c>
      <c r="B20" s="100" t="s">
        <v>116</v>
      </c>
      <c r="C20" s="101" t="s">
        <v>19</v>
      </c>
      <c r="D20" s="102">
        <v>18.649999999999999</v>
      </c>
      <c r="E20" s="103">
        <f t="shared" si="0"/>
        <v>8.3999999999999986</v>
      </c>
      <c r="F20" s="104">
        <v>0.5</v>
      </c>
      <c r="G20" s="105">
        <v>0.5</v>
      </c>
      <c r="H20" s="106">
        <v>10.25</v>
      </c>
      <c r="I20" s="96"/>
    </row>
    <row r="21" spans="1:10">
      <c r="A21" s="99">
        <v>7</v>
      </c>
      <c r="B21" s="100" t="s">
        <v>22</v>
      </c>
      <c r="C21" s="101" t="s">
        <v>19</v>
      </c>
      <c r="D21" s="102">
        <v>18.649999999999999</v>
      </c>
      <c r="E21" s="103">
        <f t="shared" si="0"/>
        <v>8.3999999999999986</v>
      </c>
      <c r="F21" s="104">
        <v>0.5</v>
      </c>
      <c r="G21" s="105">
        <v>0.5</v>
      </c>
      <c r="H21" s="106">
        <v>10.25</v>
      </c>
      <c r="I21" s="96"/>
    </row>
    <row r="22" spans="1:10">
      <c r="A22" s="99">
        <v>8</v>
      </c>
      <c r="B22" s="100" t="s">
        <v>23</v>
      </c>
      <c r="C22" s="101" t="s">
        <v>19</v>
      </c>
      <c r="D22" s="102">
        <v>18.649999999999999</v>
      </c>
      <c r="E22" s="103">
        <f t="shared" si="0"/>
        <v>8.3999999999999986</v>
      </c>
      <c r="F22" s="104">
        <v>0.5</v>
      </c>
      <c r="G22" s="105">
        <v>0.5</v>
      </c>
      <c r="H22" s="106">
        <v>10.25</v>
      </c>
      <c r="I22" s="96"/>
    </row>
    <row r="23" spans="1:10">
      <c r="A23" s="99">
        <v>9</v>
      </c>
      <c r="B23" s="100" t="s">
        <v>24</v>
      </c>
      <c r="C23" s="101" t="s">
        <v>19</v>
      </c>
      <c r="D23" s="102">
        <v>18.649999999999999</v>
      </c>
      <c r="E23" s="103">
        <f t="shared" si="0"/>
        <v>8.3999999999999986</v>
      </c>
      <c r="F23" s="104">
        <v>0.5</v>
      </c>
      <c r="G23" s="105">
        <v>0.5</v>
      </c>
      <c r="H23" s="106">
        <v>10.25</v>
      </c>
      <c r="I23" s="96"/>
    </row>
    <row r="24" spans="1:10">
      <c r="A24" s="99">
        <v>10</v>
      </c>
      <c r="B24" s="100" t="s">
        <v>25</v>
      </c>
      <c r="C24" s="101" t="s">
        <v>19</v>
      </c>
      <c r="D24" s="102">
        <v>18.649999999999999</v>
      </c>
      <c r="E24" s="103">
        <f t="shared" si="0"/>
        <v>8.3999999999999986</v>
      </c>
      <c r="F24" s="104">
        <v>0.5</v>
      </c>
      <c r="G24" s="105">
        <v>0.5</v>
      </c>
      <c r="H24" s="106">
        <v>10.25</v>
      </c>
      <c r="I24" s="96"/>
    </row>
    <row r="25" spans="1:10">
      <c r="A25" s="99">
        <v>11</v>
      </c>
      <c r="B25" s="100" t="s">
        <v>26</v>
      </c>
      <c r="C25" s="101" t="s">
        <v>19</v>
      </c>
      <c r="D25" s="102">
        <v>18.649999999999999</v>
      </c>
      <c r="E25" s="103">
        <f t="shared" si="0"/>
        <v>8.3999999999999986</v>
      </c>
      <c r="F25" s="104">
        <v>0.5</v>
      </c>
      <c r="G25" s="105">
        <v>0.5</v>
      </c>
      <c r="H25" s="106">
        <v>10.25</v>
      </c>
      <c r="I25" s="96"/>
      <c r="J25" s="70" t="s">
        <v>21</v>
      </c>
    </row>
    <row r="26" spans="1:10">
      <c r="A26" s="99">
        <v>12</v>
      </c>
      <c r="B26" s="100" t="s">
        <v>27</v>
      </c>
      <c r="C26" s="101" t="s">
        <v>19</v>
      </c>
      <c r="D26" s="102">
        <v>18.649999999999999</v>
      </c>
      <c r="E26" s="103">
        <f t="shared" si="0"/>
        <v>8.3999999999999986</v>
      </c>
      <c r="F26" s="104">
        <v>0.5</v>
      </c>
      <c r="G26" s="105">
        <v>0.5</v>
      </c>
      <c r="H26" s="106">
        <v>10.25</v>
      </c>
      <c r="I26" s="96"/>
    </row>
    <row r="27" spans="1:10" ht="11.45" customHeight="1">
      <c r="A27" s="99">
        <v>13</v>
      </c>
      <c r="B27" s="100" t="s">
        <v>28</v>
      </c>
      <c r="C27" s="101" t="s">
        <v>19</v>
      </c>
      <c r="D27" s="102">
        <v>18.649999999999999</v>
      </c>
      <c r="E27" s="103">
        <f t="shared" si="0"/>
        <v>8.3999999999999986</v>
      </c>
      <c r="F27" s="104">
        <v>0.5</v>
      </c>
      <c r="G27" s="105">
        <v>0.5</v>
      </c>
      <c r="H27" s="106">
        <v>10.25</v>
      </c>
      <c r="I27" s="96"/>
    </row>
    <row r="28" spans="1:10" hidden="1">
      <c r="A28" s="99">
        <v>14</v>
      </c>
      <c r="B28" s="100" t="s">
        <v>29</v>
      </c>
      <c r="C28" s="101" t="s">
        <v>102</v>
      </c>
      <c r="D28" s="102">
        <v>18.64</v>
      </c>
      <c r="E28" s="103">
        <f t="shared" si="0"/>
        <v>17.87</v>
      </c>
      <c r="F28" s="104">
        <v>0.5</v>
      </c>
      <c r="G28" s="105">
        <v>0.5</v>
      </c>
      <c r="H28" s="106">
        <v>0.77</v>
      </c>
      <c r="I28" s="96"/>
    </row>
    <row r="29" spans="1:10" hidden="1">
      <c r="A29" s="99">
        <v>15</v>
      </c>
      <c r="B29" s="100" t="s">
        <v>117</v>
      </c>
      <c r="C29" s="101" t="s">
        <v>102</v>
      </c>
      <c r="D29" s="102">
        <v>18.64</v>
      </c>
      <c r="E29" s="103">
        <f t="shared" si="0"/>
        <v>17.87</v>
      </c>
      <c r="F29" s="104">
        <v>0.5</v>
      </c>
      <c r="G29" s="105">
        <v>0.5</v>
      </c>
      <c r="H29" s="106">
        <v>0.77</v>
      </c>
      <c r="I29" s="96"/>
    </row>
    <row r="30" spans="1:10" hidden="1">
      <c r="A30" s="99">
        <v>16</v>
      </c>
      <c r="B30" s="100" t="s">
        <v>30</v>
      </c>
      <c r="C30" s="101" t="s">
        <v>102</v>
      </c>
      <c r="D30" s="102">
        <v>18.64</v>
      </c>
      <c r="E30" s="103">
        <f t="shared" si="0"/>
        <v>17.87</v>
      </c>
      <c r="F30" s="104">
        <v>0.5</v>
      </c>
      <c r="G30" s="105">
        <v>0.5</v>
      </c>
      <c r="H30" s="106">
        <v>0.77</v>
      </c>
      <c r="I30" s="96"/>
    </row>
    <row r="31" spans="1:10" hidden="1">
      <c r="A31" s="99">
        <v>17</v>
      </c>
      <c r="B31" s="100" t="s">
        <v>31</v>
      </c>
      <c r="C31" s="101" t="s">
        <v>102</v>
      </c>
      <c r="D31" s="102">
        <v>18.64</v>
      </c>
      <c r="E31" s="103">
        <f t="shared" si="0"/>
        <v>17.87</v>
      </c>
      <c r="F31" s="104">
        <v>0.5</v>
      </c>
      <c r="G31" s="105">
        <v>0.5</v>
      </c>
      <c r="H31" s="106">
        <v>0.77</v>
      </c>
      <c r="I31" s="96"/>
    </row>
    <row r="32" spans="1:10" hidden="1">
      <c r="A32" s="99">
        <v>18</v>
      </c>
      <c r="B32" s="100" t="s">
        <v>32</v>
      </c>
      <c r="C32" s="101" t="s">
        <v>102</v>
      </c>
      <c r="D32" s="102">
        <v>18.64</v>
      </c>
      <c r="E32" s="103">
        <f t="shared" si="0"/>
        <v>17.87</v>
      </c>
      <c r="F32" s="104">
        <v>0.5</v>
      </c>
      <c r="G32" s="105">
        <v>0.5</v>
      </c>
      <c r="H32" s="106">
        <v>0.77</v>
      </c>
      <c r="I32" s="96"/>
    </row>
    <row r="33" spans="1:9" hidden="1">
      <c r="A33" s="99">
        <v>19</v>
      </c>
      <c r="B33" s="100" t="s">
        <v>33</v>
      </c>
      <c r="C33" s="101" t="s">
        <v>102</v>
      </c>
      <c r="D33" s="102">
        <v>18.64</v>
      </c>
      <c r="E33" s="103">
        <f t="shared" si="0"/>
        <v>17.87</v>
      </c>
      <c r="F33" s="104">
        <v>0.5</v>
      </c>
      <c r="G33" s="105">
        <v>0.5</v>
      </c>
      <c r="H33" s="106">
        <v>0.77</v>
      </c>
      <c r="I33" s="96"/>
    </row>
    <row r="34" spans="1:9">
      <c r="A34" s="107">
        <v>14</v>
      </c>
      <c r="B34" s="100" t="s">
        <v>29</v>
      </c>
      <c r="C34" s="108" t="s">
        <v>102</v>
      </c>
      <c r="D34" s="122">
        <v>1.6</v>
      </c>
      <c r="E34" s="109">
        <f t="shared" si="0"/>
        <v>0.78000000000000014</v>
      </c>
      <c r="F34" s="110">
        <v>0.5</v>
      </c>
      <c r="G34" s="111">
        <v>0.5</v>
      </c>
      <c r="H34" s="112">
        <v>0.82</v>
      </c>
      <c r="I34" s="96">
        <f>23.16/18</f>
        <v>1.2866666666666666</v>
      </c>
    </row>
    <row r="35" spans="1:9">
      <c r="A35" s="107">
        <v>15</v>
      </c>
      <c r="B35" s="100" t="s">
        <v>117</v>
      </c>
      <c r="C35" s="108" t="s">
        <v>102</v>
      </c>
      <c r="D35" s="122">
        <v>1.6</v>
      </c>
      <c r="E35" s="109">
        <f t="shared" si="0"/>
        <v>0.78000000000000014</v>
      </c>
      <c r="F35" s="110">
        <v>0.5</v>
      </c>
      <c r="G35" s="111">
        <v>0.5</v>
      </c>
      <c r="H35" s="112">
        <v>0.82</v>
      </c>
      <c r="I35" s="96"/>
    </row>
    <row r="36" spans="1:9">
      <c r="A36" s="107">
        <v>16</v>
      </c>
      <c r="B36" s="100" t="s">
        <v>30</v>
      </c>
      <c r="C36" s="108" t="s">
        <v>102</v>
      </c>
      <c r="D36" s="122">
        <v>1.6</v>
      </c>
      <c r="E36" s="109">
        <f t="shared" si="0"/>
        <v>0.78000000000000014</v>
      </c>
      <c r="F36" s="110">
        <v>0.5</v>
      </c>
      <c r="G36" s="111">
        <v>0.5</v>
      </c>
      <c r="H36" s="112">
        <v>0.82</v>
      </c>
      <c r="I36" s="96">
        <f>11.6/10</f>
        <v>1.1599999999999999</v>
      </c>
    </row>
    <row r="37" spans="1:9">
      <c r="A37" s="107">
        <v>17</v>
      </c>
      <c r="B37" s="100" t="s">
        <v>31</v>
      </c>
      <c r="C37" s="108" t="s">
        <v>102</v>
      </c>
      <c r="D37" s="122">
        <v>1.6</v>
      </c>
      <c r="E37" s="109">
        <f t="shared" si="0"/>
        <v>0.78000000000000014</v>
      </c>
      <c r="F37" s="110">
        <v>0.5</v>
      </c>
      <c r="G37" s="111">
        <v>0.5</v>
      </c>
      <c r="H37" s="112">
        <v>0.82</v>
      </c>
      <c r="I37" s="96"/>
    </row>
    <row r="38" spans="1:9">
      <c r="A38" s="107">
        <v>18</v>
      </c>
      <c r="B38" s="100" t="s">
        <v>32</v>
      </c>
      <c r="C38" s="108" t="s">
        <v>102</v>
      </c>
      <c r="D38" s="122">
        <v>1.6</v>
      </c>
      <c r="E38" s="109">
        <f t="shared" si="0"/>
        <v>0.78000000000000014</v>
      </c>
      <c r="F38" s="110">
        <v>0.5</v>
      </c>
      <c r="G38" s="111">
        <v>0.5</v>
      </c>
      <c r="H38" s="112">
        <v>0.82</v>
      </c>
      <c r="I38" s="96"/>
    </row>
    <row r="39" spans="1:9">
      <c r="A39" s="107">
        <v>19</v>
      </c>
      <c r="B39" s="100" t="s">
        <v>33</v>
      </c>
      <c r="C39" s="108" t="s">
        <v>102</v>
      </c>
      <c r="D39" s="122">
        <v>1.6</v>
      </c>
      <c r="E39" s="109">
        <f t="shared" si="0"/>
        <v>0.78000000000000014</v>
      </c>
      <c r="F39" s="110">
        <v>0.5</v>
      </c>
      <c r="G39" s="111">
        <v>0.5</v>
      </c>
      <c r="H39" s="112">
        <v>0.82</v>
      </c>
      <c r="I39" s="96"/>
    </row>
    <row r="40" spans="1:9">
      <c r="A40" s="99">
        <v>20</v>
      </c>
      <c r="B40" s="100" t="s">
        <v>34</v>
      </c>
      <c r="C40" s="101" t="s">
        <v>35</v>
      </c>
      <c r="D40" s="102">
        <v>3.1</v>
      </c>
      <c r="E40" s="103">
        <f t="shared" si="0"/>
        <v>1.79</v>
      </c>
      <c r="F40" s="104">
        <v>0.5</v>
      </c>
      <c r="G40" s="105">
        <v>0.5</v>
      </c>
      <c r="H40" s="106">
        <v>1.31</v>
      </c>
      <c r="I40" s="96">
        <f>22.35/10</f>
        <v>2.2350000000000003</v>
      </c>
    </row>
    <row r="41" spans="1:9">
      <c r="A41" s="99">
        <v>21</v>
      </c>
      <c r="B41" s="100" t="s">
        <v>36</v>
      </c>
      <c r="C41" s="101" t="s">
        <v>35</v>
      </c>
      <c r="D41" s="102">
        <v>3.1</v>
      </c>
      <c r="E41" s="103">
        <f t="shared" si="0"/>
        <v>1.79</v>
      </c>
      <c r="F41" s="104">
        <v>0.5</v>
      </c>
      <c r="G41" s="105">
        <v>0.5</v>
      </c>
      <c r="H41" s="106">
        <v>1.31</v>
      </c>
      <c r="I41" s="96"/>
    </row>
    <row r="42" spans="1:9">
      <c r="A42" s="99">
        <v>22</v>
      </c>
      <c r="B42" s="100" t="s">
        <v>37</v>
      </c>
      <c r="C42" s="101" t="s">
        <v>35</v>
      </c>
      <c r="D42" s="102">
        <v>3.1</v>
      </c>
      <c r="E42" s="103">
        <f t="shared" si="0"/>
        <v>1.9100000000000001</v>
      </c>
      <c r="F42" s="104">
        <v>0.5</v>
      </c>
      <c r="G42" s="105">
        <v>0.5</v>
      </c>
      <c r="H42" s="106">
        <v>1.19</v>
      </c>
      <c r="I42" s="96"/>
    </row>
    <row r="43" spans="1:9">
      <c r="A43" s="99">
        <v>23</v>
      </c>
      <c r="B43" s="100" t="s">
        <v>38</v>
      </c>
      <c r="C43" s="101" t="s">
        <v>35</v>
      </c>
      <c r="D43" s="102">
        <v>3.1</v>
      </c>
      <c r="E43" s="103">
        <f t="shared" si="0"/>
        <v>1.9100000000000001</v>
      </c>
      <c r="F43" s="104">
        <v>0.5</v>
      </c>
      <c r="G43" s="105">
        <v>0.5</v>
      </c>
      <c r="H43" s="106">
        <v>1.19</v>
      </c>
      <c r="I43" s="96"/>
    </row>
    <row r="44" spans="1:9">
      <c r="A44" s="99">
        <v>24</v>
      </c>
      <c r="B44" s="100" t="s">
        <v>39</v>
      </c>
      <c r="C44" s="101" t="s">
        <v>35</v>
      </c>
      <c r="D44" s="102">
        <v>3.1</v>
      </c>
      <c r="E44" s="103">
        <f t="shared" si="0"/>
        <v>1.9100000000000001</v>
      </c>
      <c r="F44" s="104">
        <v>0.5</v>
      </c>
      <c r="G44" s="105">
        <v>0.5</v>
      </c>
      <c r="H44" s="106">
        <v>1.19</v>
      </c>
      <c r="I44" s="96"/>
    </row>
    <row r="45" spans="1:9">
      <c r="A45" s="99">
        <v>25</v>
      </c>
      <c r="B45" s="100" t="s">
        <v>40</v>
      </c>
      <c r="C45" s="101" t="s">
        <v>35</v>
      </c>
      <c r="D45" s="102">
        <v>3.1</v>
      </c>
      <c r="E45" s="103">
        <f t="shared" si="0"/>
        <v>1.79</v>
      </c>
      <c r="F45" s="104">
        <v>0.5</v>
      </c>
      <c r="G45" s="105">
        <v>0.5</v>
      </c>
      <c r="H45" s="106">
        <v>1.31</v>
      </c>
      <c r="I45" s="96"/>
    </row>
    <row r="46" spans="1:9">
      <c r="A46" s="99">
        <v>26</v>
      </c>
      <c r="B46" s="100" t="s">
        <v>41</v>
      </c>
      <c r="C46" s="101" t="s">
        <v>42</v>
      </c>
      <c r="D46" s="102">
        <v>5.0999999999999996</v>
      </c>
      <c r="E46" s="103">
        <f t="shared" si="0"/>
        <v>2.6999999999999997</v>
      </c>
      <c r="F46" s="104">
        <v>0.5</v>
      </c>
      <c r="G46" s="105">
        <v>0.5</v>
      </c>
      <c r="H46" s="106">
        <v>2.4</v>
      </c>
      <c r="I46" s="96"/>
    </row>
    <row r="47" spans="1:9">
      <c r="A47" s="99">
        <v>27</v>
      </c>
      <c r="B47" s="100" t="s">
        <v>18</v>
      </c>
      <c r="C47" s="101" t="s">
        <v>42</v>
      </c>
      <c r="D47" s="102">
        <v>5.0999999999999996</v>
      </c>
      <c r="E47" s="103">
        <f t="shared" si="0"/>
        <v>2.6999999999999997</v>
      </c>
      <c r="F47" s="104">
        <v>0.5</v>
      </c>
      <c r="G47" s="105">
        <v>0.5</v>
      </c>
      <c r="H47" s="106">
        <v>2.4</v>
      </c>
      <c r="I47" s="96"/>
    </row>
    <row r="48" spans="1:9" ht="12" customHeight="1">
      <c r="A48" s="99">
        <v>28</v>
      </c>
      <c r="B48" s="100" t="s">
        <v>43</v>
      </c>
      <c r="C48" s="101" t="s">
        <v>42</v>
      </c>
      <c r="D48" s="102">
        <v>5.0999999999999996</v>
      </c>
      <c r="E48" s="103">
        <f t="shared" si="0"/>
        <v>2.6999999999999997</v>
      </c>
      <c r="F48" s="104">
        <v>0.5</v>
      </c>
      <c r="G48" s="105">
        <v>0.5</v>
      </c>
      <c r="H48" s="106">
        <v>2.4</v>
      </c>
      <c r="I48" s="96"/>
    </row>
    <row r="49" spans="1:9" ht="12.75" customHeight="1">
      <c r="A49" s="99">
        <v>29</v>
      </c>
      <c r="B49" s="100" t="s">
        <v>44</v>
      </c>
      <c r="C49" s="101" t="s">
        <v>42</v>
      </c>
      <c r="D49" s="102">
        <v>5.0999999999999996</v>
      </c>
      <c r="E49" s="103">
        <f t="shared" si="0"/>
        <v>2.6999999999999997</v>
      </c>
      <c r="F49" s="104">
        <v>0.5</v>
      </c>
      <c r="G49" s="105">
        <v>0.5</v>
      </c>
      <c r="H49" s="106">
        <v>2.4</v>
      </c>
      <c r="I49" s="96"/>
    </row>
    <row r="50" spans="1:9" ht="12.75" customHeight="1">
      <c r="A50" s="99">
        <v>30</v>
      </c>
      <c r="B50" s="100" t="s">
        <v>45</v>
      </c>
      <c r="C50" s="101" t="s">
        <v>42</v>
      </c>
      <c r="D50" s="102">
        <v>5.0999999999999996</v>
      </c>
      <c r="E50" s="103">
        <f t="shared" si="0"/>
        <v>2.6999999999999997</v>
      </c>
      <c r="F50" s="104">
        <v>0.5</v>
      </c>
      <c r="G50" s="105">
        <v>0.5</v>
      </c>
      <c r="H50" s="106">
        <v>2.4</v>
      </c>
      <c r="I50" s="96"/>
    </row>
    <row r="51" spans="1:9" ht="12.75" customHeight="1">
      <c r="A51" s="99">
        <v>31</v>
      </c>
      <c r="B51" s="100" t="s">
        <v>46</v>
      </c>
      <c r="C51" s="101" t="s">
        <v>42</v>
      </c>
      <c r="D51" s="102">
        <v>5.0999999999999996</v>
      </c>
      <c r="E51" s="103">
        <f t="shared" si="0"/>
        <v>2.6999999999999997</v>
      </c>
      <c r="F51" s="104">
        <v>0.5</v>
      </c>
      <c r="G51" s="105">
        <v>0.5</v>
      </c>
      <c r="H51" s="106">
        <v>2.4</v>
      </c>
      <c r="I51" s="96"/>
    </row>
    <row r="52" spans="1:9" ht="12.75" customHeight="1">
      <c r="A52" s="99">
        <v>32</v>
      </c>
      <c r="B52" s="100" t="s">
        <v>47</v>
      </c>
      <c r="C52" s="101" t="s">
        <v>42</v>
      </c>
      <c r="D52" s="102">
        <v>5.0999999999999996</v>
      </c>
      <c r="E52" s="103">
        <f t="shared" si="0"/>
        <v>2.6999999999999997</v>
      </c>
      <c r="F52" s="104">
        <v>0.5</v>
      </c>
      <c r="G52" s="105">
        <v>0.5</v>
      </c>
      <c r="H52" s="106">
        <v>2.4</v>
      </c>
      <c r="I52" s="96"/>
    </row>
    <row r="53" spans="1:9" ht="12.75" customHeight="1">
      <c r="A53" s="99">
        <v>33</v>
      </c>
      <c r="B53" s="100" t="s">
        <v>48</v>
      </c>
      <c r="C53" s="101" t="s">
        <v>42</v>
      </c>
      <c r="D53" s="102">
        <v>5.0999999999999996</v>
      </c>
      <c r="E53" s="103">
        <f t="shared" si="0"/>
        <v>2.6999999999999997</v>
      </c>
      <c r="F53" s="104">
        <v>0.5</v>
      </c>
      <c r="G53" s="105">
        <v>0.5</v>
      </c>
      <c r="H53" s="106">
        <v>2.4</v>
      </c>
      <c r="I53" s="96"/>
    </row>
    <row r="54" spans="1:9" ht="12.2" customHeight="1">
      <c r="A54" s="99">
        <v>34</v>
      </c>
      <c r="B54" s="100" t="s">
        <v>49</v>
      </c>
      <c r="C54" s="101" t="s">
        <v>42</v>
      </c>
      <c r="D54" s="102">
        <v>5.0999999999999996</v>
      </c>
      <c r="E54" s="103">
        <f t="shared" si="0"/>
        <v>2.6999999999999997</v>
      </c>
      <c r="F54" s="104">
        <v>0.5</v>
      </c>
      <c r="G54" s="105">
        <v>0.5</v>
      </c>
      <c r="H54" s="106">
        <v>2.4</v>
      </c>
      <c r="I54" s="96"/>
    </row>
    <row r="55" spans="1:9" ht="12.2" hidden="1" customHeight="1">
      <c r="A55" s="99">
        <v>35</v>
      </c>
      <c r="B55" s="100"/>
      <c r="C55" s="101"/>
      <c r="D55" s="102"/>
      <c r="E55" s="113"/>
      <c r="F55" s="104">
        <v>0.5</v>
      </c>
      <c r="G55" s="105">
        <v>0.5</v>
      </c>
      <c r="H55" s="106"/>
      <c r="I55" s="96"/>
    </row>
    <row r="56" spans="1:9" ht="12.2" hidden="1" customHeight="1">
      <c r="A56" s="99">
        <v>36</v>
      </c>
      <c r="B56" s="100"/>
      <c r="C56" s="101"/>
      <c r="D56" s="102"/>
      <c r="E56" s="113"/>
      <c r="F56" s="104">
        <v>0.5</v>
      </c>
      <c r="G56" s="105">
        <v>0.5</v>
      </c>
      <c r="H56" s="106"/>
      <c r="I56" s="96"/>
    </row>
    <row r="57" spans="1:9" ht="12.2" hidden="1" customHeight="1">
      <c r="A57" s="99">
        <v>37</v>
      </c>
      <c r="B57" s="100"/>
      <c r="C57" s="101"/>
      <c r="D57" s="102"/>
      <c r="E57" s="113"/>
      <c r="F57" s="104">
        <v>0.5</v>
      </c>
      <c r="G57" s="105">
        <v>0.5</v>
      </c>
      <c r="H57" s="106"/>
      <c r="I57" s="96"/>
    </row>
    <row r="58" spans="1:9" ht="12.2" hidden="1" customHeight="1">
      <c r="A58" s="99">
        <v>38</v>
      </c>
      <c r="B58" s="100"/>
      <c r="C58" s="101"/>
      <c r="D58" s="102"/>
      <c r="E58" s="113"/>
      <c r="F58" s="104">
        <v>0.5</v>
      </c>
      <c r="G58" s="105">
        <v>0.5</v>
      </c>
      <c r="H58" s="106"/>
      <c r="I58" s="96"/>
    </row>
    <row r="59" spans="1:9" ht="12.2" hidden="1" customHeight="1">
      <c r="A59" s="99">
        <v>39</v>
      </c>
      <c r="B59" s="100"/>
      <c r="C59" s="101"/>
      <c r="D59" s="102"/>
      <c r="E59" s="113"/>
      <c r="F59" s="104">
        <v>0.5</v>
      </c>
      <c r="G59" s="105">
        <v>0.5</v>
      </c>
      <c r="H59" s="106"/>
      <c r="I59" s="96"/>
    </row>
    <row r="60" spans="1:9" ht="12.2" hidden="1" customHeight="1">
      <c r="A60" s="99">
        <v>40</v>
      </c>
      <c r="B60" s="100"/>
      <c r="C60" s="101"/>
      <c r="D60" s="102"/>
      <c r="E60" s="113"/>
      <c r="F60" s="104">
        <v>0.5</v>
      </c>
      <c r="G60" s="105">
        <v>0.5</v>
      </c>
      <c r="H60" s="106"/>
      <c r="I60" s="96"/>
    </row>
    <row r="61" spans="1:9" ht="12.2" hidden="1" customHeight="1">
      <c r="A61" s="99">
        <v>41</v>
      </c>
      <c r="B61" s="100"/>
      <c r="C61" s="101"/>
      <c r="D61" s="102"/>
      <c r="E61" s="113"/>
      <c r="F61" s="104">
        <v>0.5</v>
      </c>
      <c r="G61" s="105">
        <v>0.5</v>
      </c>
      <c r="H61" s="106"/>
      <c r="I61" s="96"/>
    </row>
    <row r="62" spans="1:9" ht="2.25" hidden="1" customHeight="1">
      <c r="A62" s="99">
        <v>42</v>
      </c>
      <c r="B62" s="100"/>
      <c r="C62" s="101"/>
      <c r="D62" s="102"/>
      <c r="E62" s="113"/>
      <c r="F62" s="104">
        <v>0.5</v>
      </c>
      <c r="G62" s="105">
        <v>0.5</v>
      </c>
      <c r="H62" s="106"/>
      <c r="I62" s="96"/>
    </row>
    <row r="63" spans="1:9" hidden="1">
      <c r="A63" s="99">
        <v>43</v>
      </c>
      <c r="C63" s="101"/>
      <c r="D63" s="102"/>
      <c r="E63" s="113"/>
      <c r="F63" s="104">
        <v>0.5</v>
      </c>
      <c r="G63" s="105">
        <v>0.5</v>
      </c>
      <c r="H63" s="106"/>
      <c r="I63" s="97"/>
    </row>
    <row r="64" spans="1:9" hidden="1">
      <c r="A64" s="99">
        <v>44</v>
      </c>
      <c r="B64" s="100"/>
      <c r="C64" s="101"/>
      <c r="D64" s="102"/>
      <c r="E64" s="113"/>
      <c r="F64" s="104">
        <v>0.5</v>
      </c>
      <c r="G64" s="105">
        <v>0.5</v>
      </c>
      <c r="H64" s="106"/>
      <c r="I64" s="97"/>
    </row>
    <row r="65" spans="1:12" hidden="1">
      <c r="A65" s="99">
        <v>45</v>
      </c>
      <c r="B65" s="100"/>
      <c r="C65" s="101"/>
      <c r="D65" s="102"/>
      <c r="E65" s="113"/>
      <c r="F65" s="104">
        <v>0.5</v>
      </c>
      <c r="G65" s="105">
        <v>0.5</v>
      </c>
      <c r="H65" s="106"/>
      <c r="I65" s="97"/>
    </row>
    <row r="66" spans="1:12" hidden="1">
      <c r="A66" s="99">
        <v>46</v>
      </c>
      <c r="B66" s="100"/>
      <c r="C66" s="101"/>
      <c r="D66" s="102"/>
      <c r="E66" s="113"/>
      <c r="F66" s="104">
        <v>0.5</v>
      </c>
      <c r="G66" s="105">
        <v>0.5</v>
      </c>
      <c r="H66" s="106"/>
      <c r="I66" s="97"/>
    </row>
    <row r="67" spans="1:12" hidden="1">
      <c r="A67" s="99">
        <v>47</v>
      </c>
      <c r="B67" s="100"/>
      <c r="C67" s="101"/>
      <c r="D67" s="102"/>
      <c r="E67" s="113"/>
      <c r="F67" s="104">
        <v>0.5</v>
      </c>
      <c r="G67" s="105">
        <v>0.5</v>
      </c>
      <c r="H67" s="106"/>
      <c r="I67" s="97"/>
    </row>
    <row r="68" spans="1:12" hidden="1">
      <c r="A68" s="99">
        <v>48</v>
      </c>
      <c r="B68" s="100"/>
      <c r="C68" s="101"/>
      <c r="D68" s="102"/>
      <c r="E68" s="113"/>
      <c r="F68" s="104">
        <v>0.5</v>
      </c>
      <c r="G68" s="105">
        <v>0.5</v>
      </c>
      <c r="H68" s="106"/>
      <c r="I68" s="97"/>
    </row>
    <row r="69" spans="1:12">
      <c r="A69" s="99">
        <v>35</v>
      </c>
      <c r="B69" s="100" t="s">
        <v>55</v>
      </c>
      <c r="C69" s="100" t="s">
        <v>56</v>
      </c>
      <c r="D69" s="102">
        <v>11</v>
      </c>
      <c r="E69" s="103">
        <f t="shared" ref="E69:E84" si="1">D69-H69</f>
        <v>4.25</v>
      </c>
      <c r="F69" s="104">
        <v>0.5</v>
      </c>
      <c r="G69" s="105">
        <v>0.5</v>
      </c>
      <c r="H69" s="106">
        <v>6.75</v>
      </c>
      <c r="I69" s="97"/>
    </row>
    <row r="70" spans="1:12">
      <c r="A70" s="99">
        <v>36</v>
      </c>
      <c r="B70" s="100" t="s">
        <v>57</v>
      </c>
      <c r="C70" s="100" t="s">
        <v>56</v>
      </c>
      <c r="D70" s="102">
        <v>11</v>
      </c>
      <c r="E70" s="103">
        <f t="shared" si="1"/>
        <v>4.25</v>
      </c>
      <c r="F70" s="104">
        <v>0.5</v>
      </c>
      <c r="G70" s="105">
        <v>0.5</v>
      </c>
      <c r="H70" s="106">
        <v>6.75</v>
      </c>
      <c r="I70" s="97"/>
    </row>
    <row r="71" spans="1:12">
      <c r="A71" s="99">
        <v>37</v>
      </c>
      <c r="B71" s="100" t="s">
        <v>58</v>
      </c>
      <c r="C71" s="100" t="s">
        <v>56</v>
      </c>
      <c r="D71" s="102">
        <v>11</v>
      </c>
      <c r="E71" s="103">
        <f t="shared" si="1"/>
        <v>4.25</v>
      </c>
      <c r="F71" s="104">
        <v>0.5</v>
      </c>
      <c r="G71" s="105">
        <v>0.5</v>
      </c>
      <c r="H71" s="106">
        <v>6.75</v>
      </c>
      <c r="I71" s="97"/>
    </row>
    <row r="72" spans="1:12">
      <c r="A72" s="99">
        <v>38</v>
      </c>
      <c r="B72" s="100" t="s">
        <v>59</v>
      </c>
      <c r="C72" s="100" t="s">
        <v>56</v>
      </c>
      <c r="D72" s="102">
        <v>11</v>
      </c>
      <c r="E72" s="103">
        <f t="shared" si="1"/>
        <v>4</v>
      </c>
      <c r="F72" s="104">
        <v>0.5</v>
      </c>
      <c r="G72" s="105">
        <v>0.5</v>
      </c>
      <c r="H72" s="106">
        <v>7</v>
      </c>
      <c r="I72" s="97"/>
    </row>
    <row r="73" spans="1:12">
      <c r="A73" s="99">
        <v>39</v>
      </c>
      <c r="B73" s="100" t="s">
        <v>60</v>
      </c>
      <c r="C73" s="100" t="s">
        <v>56</v>
      </c>
      <c r="D73" s="102">
        <v>11</v>
      </c>
      <c r="E73" s="103">
        <f t="shared" si="1"/>
        <v>4</v>
      </c>
      <c r="F73" s="104">
        <v>0.5</v>
      </c>
      <c r="G73" s="105">
        <v>0.5</v>
      </c>
      <c r="H73" s="106">
        <v>7</v>
      </c>
      <c r="I73" s="97"/>
    </row>
    <row r="74" spans="1:12" hidden="1">
      <c r="A74" s="99">
        <v>40</v>
      </c>
      <c r="B74" s="100" t="s">
        <v>61</v>
      </c>
      <c r="C74" s="100" t="s">
        <v>56</v>
      </c>
      <c r="D74" s="102">
        <v>10</v>
      </c>
      <c r="E74" s="103">
        <f t="shared" si="1"/>
        <v>4.75</v>
      </c>
      <c r="F74" s="104">
        <v>0.5</v>
      </c>
      <c r="G74" s="105">
        <v>0.5</v>
      </c>
      <c r="H74" s="106">
        <v>5.25</v>
      </c>
      <c r="I74" s="97"/>
    </row>
    <row r="75" spans="1:12">
      <c r="A75" s="99">
        <v>41</v>
      </c>
      <c r="B75" s="100" t="s">
        <v>98</v>
      </c>
      <c r="C75" s="100" t="s">
        <v>56</v>
      </c>
      <c r="D75" s="102">
        <v>11</v>
      </c>
      <c r="E75" s="103">
        <f t="shared" si="1"/>
        <v>5.5</v>
      </c>
      <c r="F75" s="104">
        <v>0.5</v>
      </c>
      <c r="G75" s="105">
        <v>0.5</v>
      </c>
      <c r="H75" s="106">
        <v>5.5</v>
      </c>
      <c r="I75" s="97"/>
    </row>
    <row r="76" spans="1:12">
      <c r="A76" s="99">
        <v>42</v>
      </c>
      <c r="B76" s="100" t="s">
        <v>99</v>
      </c>
      <c r="C76" s="100" t="s">
        <v>56</v>
      </c>
      <c r="D76" s="102">
        <v>11</v>
      </c>
      <c r="E76" s="103">
        <f t="shared" si="1"/>
        <v>4.75</v>
      </c>
      <c r="F76" s="104">
        <v>0.5</v>
      </c>
      <c r="G76" s="105">
        <v>0.5</v>
      </c>
      <c r="H76" s="106">
        <v>6.25</v>
      </c>
      <c r="I76" s="97"/>
    </row>
    <row r="77" spans="1:12">
      <c r="A77" s="99">
        <v>43</v>
      </c>
      <c r="B77" s="100" t="s">
        <v>62</v>
      </c>
      <c r="C77" s="100" t="s">
        <v>56</v>
      </c>
      <c r="D77" s="102">
        <v>11</v>
      </c>
      <c r="E77" s="103">
        <f t="shared" si="1"/>
        <v>4.5</v>
      </c>
      <c r="F77" s="104">
        <v>0.5</v>
      </c>
      <c r="G77" s="105">
        <v>0.5</v>
      </c>
      <c r="H77" s="106">
        <v>6.5</v>
      </c>
      <c r="I77" s="97"/>
    </row>
    <row r="78" spans="1:12">
      <c r="A78" s="99">
        <v>44</v>
      </c>
      <c r="B78" s="100" t="s">
        <v>63</v>
      </c>
      <c r="C78" s="100" t="s">
        <v>56</v>
      </c>
      <c r="D78" s="102">
        <v>11</v>
      </c>
      <c r="E78" s="103">
        <f t="shared" si="1"/>
        <v>5.5</v>
      </c>
      <c r="F78" s="104">
        <v>0.5</v>
      </c>
      <c r="G78" s="105">
        <v>0.5</v>
      </c>
      <c r="H78" s="106">
        <v>5.5</v>
      </c>
      <c r="I78" s="97"/>
    </row>
    <row r="79" spans="1:12">
      <c r="A79" s="99">
        <v>45</v>
      </c>
      <c r="B79" s="100" t="s">
        <v>64</v>
      </c>
      <c r="C79" s="100" t="s">
        <v>56</v>
      </c>
      <c r="D79" s="102">
        <v>11</v>
      </c>
      <c r="E79" s="103">
        <f t="shared" si="1"/>
        <v>5.75</v>
      </c>
      <c r="F79" s="104">
        <v>0.5</v>
      </c>
      <c r="G79" s="105">
        <v>0.5</v>
      </c>
      <c r="H79" s="106">
        <v>5.25</v>
      </c>
      <c r="I79" s="96"/>
      <c r="J79" s="76"/>
      <c r="K79" s="76"/>
      <c r="L79" s="76"/>
    </row>
    <row r="80" spans="1:12">
      <c r="A80" s="99">
        <v>46</v>
      </c>
      <c r="B80" s="100" t="s">
        <v>65</v>
      </c>
      <c r="C80" s="100" t="s">
        <v>56</v>
      </c>
      <c r="D80" s="102">
        <v>6.8</v>
      </c>
      <c r="E80" s="103">
        <f t="shared" si="1"/>
        <v>2.2999999999999998</v>
      </c>
      <c r="F80" s="104">
        <v>0.5</v>
      </c>
      <c r="G80" s="105">
        <v>0.5</v>
      </c>
      <c r="H80" s="106">
        <v>4.5</v>
      </c>
      <c r="I80" s="96"/>
      <c r="J80" s="76"/>
      <c r="K80" s="76"/>
      <c r="L80" s="76"/>
    </row>
    <row r="81" spans="1:12">
      <c r="A81" s="99">
        <v>47</v>
      </c>
      <c r="B81" s="100" t="s">
        <v>66</v>
      </c>
      <c r="C81" s="100" t="s">
        <v>56</v>
      </c>
      <c r="D81" s="102">
        <v>6.8</v>
      </c>
      <c r="E81" s="103">
        <f t="shared" si="1"/>
        <v>2.2999999999999998</v>
      </c>
      <c r="F81" s="104">
        <v>0.5</v>
      </c>
      <c r="G81" s="105">
        <v>0.5</v>
      </c>
      <c r="H81" s="106">
        <v>4.5</v>
      </c>
      <c r="I81" s="96"/>
      <c r="J81" s="76"/>
      <c r="K81" s="76"/>
      <c r="L81" s="76"/>
    </row>
    <row r="82" spans="1:12" hidden="1">
      <c r="A82" s="99">
        <v>48</v>
      </c>
      <c r="B82" s="100" t="s">
        <v>67</v>
      </c>
      <c r="C82" s="100" t="s">
        <v>56</v>
      </c>
      <c r="D82" s="102">
        <v>10</v>
      </c>
      <c r="E82" s="103">
        <f t="shared" si="1"/>
        <v>4.5</v>
      </c>
      <c r="F82" s="104">
        <v>0.5</v>
      </c>
      <c r="G82" s="105">
        <v>0.5</v>
      </c>
      <c r="H82" s="106">
        <v>5.5</v>
      </c>
      <c r="I82" s="96"/>
      <c r="J82" s="76"/>
      <c r="K82" s="76"/>
      <c r="L82" s="76"/>
    </row>
    <row r="83" spans="1:12">
      <c r="A83" s="99">
        <v>49</v>
      </c>
      <c r="B83" s="100" t="s">
        <v>68</v>
      </c>
      <c r="C83" s="100" t="s">
        <v>56</v>
      </c>
      <c r="D83" s="102">
        <v>6.8</v>
      </c>
      <c r="E83" s="103">
        <f t="shared" si="1"/>
        <v>2.2999999999999998</v>
      </c>
      <c r="F83" s="104">
        <v>0.5</v>
      </c>
      <c r="G83" s="105">
        <v>0.5</v>
      </c>
      <c r="H83" s="106">
        <v>4.5</v>
      </c>
      <c r="I83" s="96"/>
      <c r="J83" s="76"/>
      <c r="K83" s="76"/>
      <c r="L83" s="76"/>
    </row>
    <row r="84" spans="1:12">
      <c r="A84" s="99">
        <v>50</v>
      </c>
      <c r="B84" s="100" t="s">
        <v>69</v>
      </c>
      <c r="C84" s="100" t="s">
        <v>70</v>
      </c>
      <c r="D84" s="102">
        <v>11</v>
      </c>
      <c r="E84" s="103">
        <f t="shared" si="1"/>
        <v>3.6500000000000004</v>
      </c>
      <c r="F84" s="104">
        <v>0.5</v>
      </c>
      <c r="G84" s="105">
        <v>0.5</v>
      </c>
      <c r="H84" s="106">
        <v>7.35</v>
      </c>
      <c r="I84" s="96"/>
      <c r="J84" s="76"/>
      <c r="K84" s="76"/>
      <c r="L84" s="76"/>
    </row>
    <row r="85" spans="1:12">
      <c r="A85" s="99">
        <v>51</v>
      </c>
      <c r="B85" s="100" t="s">
        <v>71</v>
      </c>
      <c r="C85" s="100" t="s">
        <v>103</v>
      </c>
      <c r="D85" s="102">
        <v>8.3000000000000007</v>
      </c>
      <c r="E85" s="103">
        <f t="shared" ref="E85:E96" si="2">E97/2</f>
        <v>3.6000000000000005</v>
      </c>
      <c r="F85" s="104">
        <v>0.5</v>
      </c>
      <c r="G85" s="105">
        <v>0.5</v>
      </c>
      <c r="H85" s="106">
        <v>9.4</v>
      </c>
      <c r="I85" s="96"/>
    </row>
    <row r="86" spans="1:12">
      <c r="A86" s="99">
        <v>52</v>
      </c>
      <c r="B86" s="100" t="s">
        <v>72</v>
      </c>
      <c r="C86" s="100" t="s">
        <v>103</v>
      </c>
      <c r="D86" s="102">
        <v>8.3000000000000007</v>
      </c>
      <c r="E86" s="103">
        <f t="shared" si="2"/>
        <v>3.6000000000000005</v>
      </c>
      <c r="F86" s="104">
        <v>0.5</v>
      </c>
      <c r="G86" s="105">
        <v>0.5</v>
      </c>
      <c r="H86" s="106">
        <v>9.4</v>
      </c>
      <c r="I86" s="96"/>
    </row>
    <row r="87" spans="1:12">
      <c r="A87" s="99">
        <v>53</v>
      </c>
      <c r="B87" s="100" t="s">
        <v>73</v>
      </c>
      <c r="C87" s="100" t="s">
        <v>103</v>
      </c>
      <c r="D87" s="102">
        <v>8.3000000000000007</v>
      </c>
      <c r="E87" s="103">
        <f t="shared" si="2"/>
        <v>3.6000000000000005</v>
      </c>
      <c r="F87" s="104">
        <v>0.5</v>
      </c>
      <c r="G87" s="105">
        <v>0.5</v>
      </c>
      <c r="H87" s="106">
        <v>9.4</v>
      </c>
      <c r="I87" s="96"/>
    </row>
    <row r="88" spans="1:12">
      <c r="A88" s="99">
        <v>54</v>
      </c>
      <c r="B88" s="100" t="s">
        <v>74</v>
      </c>
      <c r="C88" s="100" t="s">
        <v>103</v>
      </c>
      <c r="D88" s="102">
        <v>8.3000000000000007</v>
      </c>
      <c r="E88" s="103">
        <f t="shared" si="2"/>
        <v>3.6000000000000005</v>
      </c>
      <c r="F88" s="104">
        <v>0.5</v>
      </c>
      <c r="G88" s="105">
        <v>0.5</v>
      </c>
      <c r="H88" s="106">
        <v>9.4</v>
      </c>
      <c r="I88" s="96"/>
    </row>
    <row r="89" spans="1:12">
      <c r="A89" s="99">
        <v>55</v>
      </c>
      <c r="B89" s="100" t="s">
        <v>75</v>
      </c>
      <c r="C89" s="100" t="s">
        <v>103</v>
      </c>
      <c r="D89" s="102">
        <v>8.3000000000000007</v>
      </c>
      <c r="E89" s="103">
        <f t="shared" si="2"/>
        <v>3.6000000000000005</v>
      </c>
      <c r="F89" s="104">
        <v>0.5</v>
      </c>
      <c r="G89" s="105">
        <v>0.5</v>
      </c>
      <c r="H89" s="106">
        <v>9.4</v>
      </c>
      <c r="I89" s="96"/>
    </row>
    <row r="90" spans="1:12">
      <c r="A90" s="99">
        <v>56</v>
      </c>
      <c r="B90" s="100" t="s">
        <v>76</v>
      </c>
      <c r="C90" s="100" t="s">
        <v>103</v>
      </c>
      <c r="D90" s="102">
        <v>8.3000000000000007</v>
      </c>
      <c r="E90" s="103">
        <f t="shared" si="2"/>
        <v>3.6000000000000005</v>
      </c>
      <c r="F90" s="104">
        <v>0.5</v>
      </c>
      <c r="G90" s="105">
        <v>0.5</v>
      </c>
      <c r="H90" s="106">
        <v>9.4</v>
      </c>
      <c r="I90" s="96"/>
    </row>
    <row r="91" spans="1:12">
      <c r="A91" s="99">
        <v>57</v>
      </c>
      <c r="B91" s="100" t="s">
        <v>77</v>
      </c>
      <c r="C91" s="100" t="s">
        <v>103</v>
      </c>
      <c r="D91" s="102">
        <v>8.3000000000000007</v>
      </c>
      <c r="E91" s="103">
        <f t="shared" si="2"/>
        <v>3.6000000000000005</v>
      </c>
      <c r="F91" s="104">
        <v>0.5</v>
      </c>
      <c r="G91" s="105">
        <v>0.5</v>
      </c>
      <c r="H91" s="106">
        <v>9.4</v>
      </c>
      <c r="I91" s="96"/>
      <c r="J91" s="76"/>
      <c r="K91" s="76"/>
      <c r="L91" s="76"/>
    </row>
    <row r="92" spans="1:12">
      <c r="A92" s="99">
        <v>58</v>
      </c>
      <c r="B92" s="100" t="s">
        <v>78</v>
      </c>
      <c r="C92" s="100" t="s">
        <v>103</v>
      </c>
      <c r="D92" s="102">
        <v>8.3000000000000007</v>
      </c>
      <c r="E92" s="103">
        <f t="shared" si="2"/>
        <v>3.6000000000000005</v>
      </c>
      <c r="F92" s="104">
        <v>0.5</v>
      </c>
      <c r="G92" s="105">
        <v>0.5</v>
      </c>
      <c r="H92" s="106">
        <v>9.4</v>
      </c>
      <c r="I92" s="96"/>
      <c r="J92" s="76"/>
      <c r="K92" s="76"/>
      <c r="L92" s="76"/>
    </row>
    <row r="93" spans="1:12">
      <c r="A93" s="99">
        <v>59</v>
      </c>
      <c r="B93" s="100" t="s">
        <v>79</v>
      </c>
      <c r="C93" s="100" t="s">
        <v>103</v>
      </c>
      <c r="D93" s="102">
        <v>8.3000000000000007</v>
      </c>
      <c r="E93" s="103">
        <f t="shared" si="2"/>
        <v>3.6000000000000005</v>
      </c>
      <c r="F93" s="104">
        <v>0.5</v>
      </c>
      <c r="G93" s="105">
        <v>0.5</v>
      </c>
      <c r="H93" s="106">
        <v>9.4</v>
      </c>
      <c r="I93" s="96"/>
      <c r="J93" s="76"/>
      <c r="K93" s="76"/>
      <c r="L93" s="76"/>
    </row>
    <row r="94" spans="1:12">
      <c r="A94" s="99">
        <v>60</v>
      </c>
      <c r="B94" s="100" t="s">
        <v>80</v>
      </c>
      <c r="C94" s="100" t="s">
        <v>103</v>
      </c>
      <c r="D94" s="102">
        <v>8.3000000000000007</v>
      </c>
      <c r="E94" s="103">
        <f t="shared" si="2"/>
        <v>3.6000000000000005</v>
      </c>
      <c r="F94" s="104">
        <v>0.5</v>
      </c>
      <c r="G94" s="105">
        <v>0.5</v>
      </c>
      <c r="H94" s="106">
        <v>9.4</v>
      </c>
      <c r="I94" s="96"/>
      <c r="J94" s="76"/>
      <c r="K94" s="76"/>
      <c r="L94" s="76"/>
    </row>
    <row r="95" spans="1:12">
      <c r="A95" s="99">
        <v>61</v>
      </c>
      <c r="B95" s="100" t="s">
        <v>90</v>
      </c>
      <c r="C95" s="100" t="s">
        <v>103</v>
      </c>
      <c r="D95" s="102">
        <v>8.3000000000000007</v>
      </c>
      <c r="E95" s="103">
        <f t="shared" si="2"/>
        <v>3.6000000000000005</v>
      </c>
      <c r="F95" s="104">
        <v>0.5</v>
      </c>
      <c r="G95" s="105">
        <v>0.5</v>
      </c>
      <c r="H95" s="106">
        <v>9.4</v>
      </c>
      <c r="I95" s="96"/>
      <c r="J95" s="76"/>
      <c r="K95" s="76"/>
      <c r="L95" s="76"/>
    </row>
    <row r="96" spans="1:12">
      <c r="A96" s="99">
        <v>62</v>
      </c>
      <c r="B96" s="100" t="s">
        <v>118</v>
      </c>
      <c r="C96" s="100" t="s">
        <v>103</v>
      </c>
      <c r="D96" s="102">
        <v>8.3000000000000007</v>
      </c>
      <c r="E96" s="103">
        <f t="shared" si="2"/>
        <v>3.6000000000000005</v>
      </c>
      <c r="F96" s="104">
        <v>0.5</v>
      </c>
      <c r="G96" s="105">
        <v>0.5</v>
      </c>
      <c r="H96" s="106">
        <v>9.4</v>
      </c>
      <c r="I96" s="96"/>
      <c r="J96" s="76"/>
      <c r="K96" s="76"/>
      <c r="L96" s="76"/>
    </row>
    <row r="97" spans="1:9">
      <c r="A97" s="99">
        <v>63</v>
      </c>
      <c r="B97" s="100" t="s">
        <v>71</v>
      </c>
      <c r="C97" s="100" t="s">
        <v>104</v>
      </c>
      <c r="D97" s="102">
        <v>16.600000000000001</v>
      </c>
      <c r="E97" s="103">
        <f t="shared" ref="E97:E122" si="3">D97-H97</f>
        <v>7.2000000000000011</v>
      </c>
      <c r="F97" s="104">
        <v>0.5</v>
      </c>
      <c r="G97" s="105">
        <v>0.5</v>
      </c>
      <c r="H97" s="106">
        <v>9.4</v>
      </c>
      <c r="I97" s="96"/>
    </row>
    <row r="98" spans="1:9">
      <c r="A98" s="99">
        <v>64</v>
      </c>
      <c r="B98" s="100" t="s">
        <v>72</v>
      </c>
      <c r="C98" s="100" t="s">
        <v>104</v>
      </c>
      <c r="D98" s="102">
        <v>16.600000000000001</v>
      </c>
      <c r="E98" s="103">
        <f t="shared" si="3"/>
        <v>7.2000000000000011</v>
      </c>
      <c r="F98" s="104">
        <v>0.5</v>
      </c>
      <c r="G98" s="105">
        <v>0.5</v>
      </c>
      <c r="H98" s="106">
        <v>9.4</v>
      </c>
      <c r="I98" s="96"/>
    </row>
    <row r="99" spans="1:9">
      <c r="A99" s="99">
        <v>65</v>
      </c>
      <c r="B99" s="100" t="s">
        <v>73</v>
      </c>
      <c r="C99" s="100" t="s">
        <v>104</v>
      </c>
      <c r="D99" s="102">
        <v>16.600000000000001</v>
      </c>
      <c r="E99" s="103">
        <f t="shared" si="3"/>
        <v>7.2000000000000011</v>
      </c>
      <c r="F99" s="104">
        <v>0.5</v>
      </c>
      <c r="G99" s="105">
        <v>0.5</v>
      </c>
      <c r="H99" s="106">
        <v>9.4</v>
      </c>
      <c r="I99" s="96"/>
    </row>
    <row r="100" spans="1:9">
      <c r="A100" s="99">
        <v>66</v>
      </c>
      <c r="B100" s="100" t="s">
        <v>74</v>
      </c>
      <c r="C100" s="100" t="s">
        <v>104</v>
      </c>
      <c r="D100" s="102">
        <v>16.600000000000001</v>
      </c>
      <c r="E100" s="103">
        <f t="shared" si="3"/>
        <v>7.2000000000000011</v>
      </c>
      <c r="F100" s="104">
        <v>0.5</v>
      </c>
      <c r="G100" s="105">
        <v>0.5</v>
      </c>
      <c r="H100" s="106">
        <v>9.4</v>
      </c>
      <c r="I100" s="96"/>
    </row>
    <row r="101" spans="1:9">
      <c r="A101" s="99">
        <v>67</v>
      </c>
      <c r="B101" s="100" t="s">
        <v>75</v>
      </c>
      <c r="C101" s="100" t="s">
        <v>104</v>
      </c>
      <c r="D101" s="102">
        <v>16.600000000000001</v>
      </c>
      <c r="E101" s="103">
        <f t="shared" si="3"/>
        <v>7.2000000000000011</v>
      </c>
      <c r="F101" s="104">
        <v>0.5</v>
      </c>
      <c r="G101" s="105">
        <v>0.5</v>
      </c>
      <c r="H101" s="106">
        <v>9.4</v>
      </c>
      <c r="I101" s="96"/>
    </row>
    <row r="102" spans="1:9">
      <c r="A102" s="99">
        <v>68</v>
      </c>
      <c r="B102" s="100" t="s">
        <v>76</v>
      </c>
      <c r="C102" s="100" t="s">
        <v>104</v>
      </c>
      <c r="D102" s="102">
        <v>16.600000000000001</v>
      </c>
      <c r="E102" s="103">
        <f t="shared" si="3"/>
        <v>7.2000000000000011</v>
      </c>
      <c r="F102" s="104">
        <v>0.5</v>
      </c>
      <c r="G102" s="105">
        <v>0.5</v>
      </c>
      <c r="H102" s="106">
        <v>9.4</v>
      </c>
      <c r="I102" s="96"/>
    </row>
    <row r="103" spans="1:9">
      <c r="A103" s="99">
        <v>69</v>
      </c>
      <c r="B103" s="100" t="s">
        <v>77</v>
      </c>
      <c r="C103" s="100" t="s">
        <v>104</v>
      </c>
      <c r="D103" s="102">
        <v>16.600000000000001</v>
      </c>
      <c r="E103" s="103">
        <f t="shared" si="3"/>
        <v>7.2000000000000011</v>
      </c>
      <c r="F103" s="104">
        <v>0.5</v>
      </c>
      <c r="G103" s="105">
        <v>0.5</v>
      </c>
      <c r="H103" s="106">
        <v>9.4</v>
      </c>
    </row>
    <row r="104" spans="1:9">
      <c r="A104" s="99">
        <v>70</v>
      </c>
      <c r="B104" s="100" t="s">
        <v>78</v>
      </c>
      <c r="C104" s="100" t="s">
        <v>104</v>
      </c>
      <c r="D104" s="102">
        <v>16.600000000000001</v>
      </c>
      <c r="E104" s="103">
        <f t="shared" si="3"/>
        <v>7.2000000000000011</v>
      </c>
      <c r="F104" s="104">
        <v>0.5</v>
      </c>
      <c r="G104" s="105">
        <v>0.5</v>
      </c>
      <c r="H104" s="106">
        <v>9.4</v>
      </c>
    </row>
    <row r="105" spans="1:9">
      <c r="A105" s="99">
        <v>71</v>
      </c>
      <c r="B105" s="100" t="s">
        <v>79</v>
      </c>
      <c r="C105" s="100" t="s">
        <v>104</v>
      </c>
      <c r="D105" s="102">
        <v>16.600000000000001</v>
      </c>
      <c r="E105" s="103">
        <f t="shared" si="3"/>
        <v>7.2000000000000011</v>
      </c>
      <c r="F105" s="104">
        <v>0.5</v>
      </c>
      <c r="G105" s="105">
        <v>0.5</v>
      </c>
      <c r="H105" s="106">
        <v>9.4</v>
      </c>
    </row>
    <row r="106" spans="1:9">
      <c r="A106" s="99">
        <v>72</v>
      </c>
      <c r="B106" s="100" t="s">
        <v>80</v>
      </c>
      <c r="C106" s="100" t="s">
        <v>104</v>
      </c>
      <c r="D106" s="102">
        <v>16.600000000000001</v>
      </c>
      <c r="E106" s="103">
        <f t="shared" si="3"/>
        <v>7.2000000000000011</v>
      </c>
      <c r="F106" s="104">
        <v>0.5</v>
      </c>
      <c r="G106" s="105">
        <v>0.5</v>
      </c>
      <c r="H106" s="106">
        <v>9.4</v>
      </c>
    </row>
    <row r="107" spans="1:9">
      <c r="A107" s="99">
        <v>73</v>
      </c>
      <c r="B107" s="100" t="s">
        <v>90</v>
      </c>
      <c r="C107" s="100" t="s">
        <v>104</v>
      </c>
      <c r="D107" s="102">
        <v>16.600000000000001</v>
      </c>
      <c r="E107" s="103">
        <f t="shared" si="3"/>
        <v>7.2000000000000011</v>
      </c>
      <c r="F107" s="104">
        <v>0.5</v>
      </c>
      <c r="G107" s="105">
        <v>0.5</v>
      </c>
      <c r="H107" s="106">
        <v>9.4</v>
      </c>
    </row>
    <row r="108" spans="1:9" ht="13.5" thickBot="1">
      <c r="A108" s="99">
        <v>74</v>
      </c>
      <c r="B108" s="100" t="s">
        <v>118</v>
      </c>
      <c r="C108" s="100" t="s">
        <v>104</v>
      </c>
      <c r="D108" s="102">
        <v>16.600000000000001</v>
      </c>
      <c r="E108" s="103">
        <f t="shared" si="3"/>
        <v>7.2000000000000011</v>
      </c>
      <c r="F108" s="104">
        <v>0.5</v>
      </c>
      <c r="G108" s="105">
        <v>0.5</v>
      </c>
      <c r="H108" s="106">
        <v>9.4</v>
      </c>
    </row>
    <row r="109" spans="1:9" ht="13.5" thickBot="1">
      <c r="A109" s="99">
        <v>75</v>
      </c>
      <c r="B109" s="114" t="s">
        <v>119</v>
      </c>
      <c r="C109" s="115" t="s">
        <v>56</v>
      </c>
      <c r="D109" s="123">
        <v>11</v>
      </c>
      <c r="E109" s="103">
        <f t="shared" si="3"/>
        <v>4</v>
      </c>
      <c r="F109" s="104">
        <v>0.5</v>
      </c>
      <c r="G109" s="105">
        <v>0.5</v>
      </c>
      <c r="H109" s="116">
        <v>7</v>
      </c>
    </row>
    <row r="110" spans="1:9" ht="13.5" thickBot="1">
      <c r="A110" s="107">
        <v>76</v>
      </c>
      <c r="B110" s="117" t="s">
        <v>120</v>
      </c>
      <c r="C110" s="118" t="s">
        <v>56</v>
      </c>
      <c r="D110" s="123">
        <v>11</v>
      </c>
      <c r="E110" s="103">
        <f t="shared" si="3"/>
        <v>5.3</v>
      </c>
      <c r="F110" s="104">
        <v>0.5</v>
      </c>
      <c r="G110" s="105">
        <v>0.5</v>
      </c>
      <c r="H110" s="119">
        <v>5.7</v>
      </c>
    </row>
    <row r="111" spans="1:9" ht="13.5" thickBot="1">
      <c r="A111" s="107">
        <v>77</v>
      </c>
      <c r="B111" s="117" t="s">
        <v>121</v>
      </c>
      <c r="C111" s="118" t="s">
        <v>56</v>
      </c>
      <c r="D111" s="123">
        <v>11</v>
      </c>
      <c r="E111" s="103">
        <f t="shared" si="3"/>
        <v>3.75</v>
      </c>
      <c r="F111" s="104">
        <v>0.5</v>
      </c>
      <c r="G111" s="105">
        <v>0.5</v>
      </c>
      <c r="H111" s="119">
        <v>7.25</v>
      </c>
    </row>
    <row r="112" spans="1:9" ht="13.5" thickBot="1">
      <c r="A112" s="107">
        <v>78</v>
      </c>
      <c r="B112" s="117" t="s">
        <v>122</v>
      </c>
      <c r="C112" s="118" t="s">
        <v>56</v>
      </c>
      <c r="D112" s="123">
        <v>11</v>
      </c>
      <c r="E112" s="103">
        <f t="shared" si="3"/>
        <v>5.5</v>
      </c>
      <c r="F112" s="104">
        <v>0.5</v>
      </c>
      <c r="G112" s="105">
        <v>0.5</v>
      </c>
      <c r="H112" s="119">
        <v>5.5</v>
      </c>
    </row>
    <row r="113" spans="1:8" ht="13.5" thickBot="1">
      <c r="A113" s="107">
        <v>79</v>
      </c>
      <c r="B113" s="117" t="s">
        <v>123</v>
      </c>
      <c r="C113" s="118" t="s">
        <v>56</v>
      </c>
      <c r="D113" s="123">
        <v>11</v>
      </c>
      <c r="E113" s="103">
        <f t="shared" si="3"/>
        <v>4</v>
      </c>
      <c r="F113" s="104">
        <v>0.5</v>
      </c>
      <c r="G113" s="105">
        <v>0.5</v>
      </c>
      <c r="H113" s="119">
        <v>7</v>
      </c>
    </row>
    <row r="114" spans="1:8" ht="13.5" thickBot="1">
      <c r="A114" s="107">
        <v>80</v>
      </c>
      <c r="B114" s="117" t="s">
        <v>124</v>
      </c>
      <c r="C114" s="118" t="s">
        <v>56</v>
      </c>
      <c r="D114" s="123">
        <v>11</v>
      </c>
      <c r="E114" s="103">
        <f t="shared" si="3"/>
        <v>5.5</v>
      </c>
      <c r="F114" s="104">
        <v>0.5</v>
      </c>
      <c r="G114" s="105">
        <v>0.5</v>
      </c>
      <c r="H114" s="119">
        <v>5.5</v>
      </c>
    </row>
    <row r="115" spans="1:8" ht="13.5" thickBot="1">
      <c r="A115" s="107">
        <v>81</v>
      </c>
      <c r="B115" s="117" t="s">
        <v>125</v>
      </c>
      <c r="C115" s="118" t="s">
        <v>56</v>
      </c>
      <c r="D115" s="123">
        <v>11</v>
      </c>
      <c r="E115" s="103">
        <f t="shared" si="3"/>
        <v>5.25</v>
      </c>
      <c r="F115" s="104">
        <v>0.5</v>
      </c>
      <c r="G115" s="105">
        <v>0.5</v>
      </c>
      <c r="H115" s="119">
        <v>5.75</v>
      </c>
    </row>
    <row r="116" spans="1:8" ht="13.5" thickBot="1">
      <c r="A116" s="107">
        <v>82</v>
      </c>
      <c r="B116" s="117" t="s">
        <v>126</v>
      </c>
      <c r="C116" s="118" t="s">
        <v>56</v>
      </c>
      <c r="D116" s="123">
        <v>11</v>
      </c>
      <c r="E116" s="103">
        <f t="shared" si="3"/>
        <v>5.5</v>
      </c>
      <c r="F116" s="104">
        <v>0.5</v>
      </c>
      <c r="G116" s="105">
        <v>0.5</v>
      </c>
      <c r="H116" s="119">
        <v>5.5</v>
      </c>
    </row>
    <row r="117" spans="1:8" ht="13.5" thickBot="1">
      <c r="A117" s="107">
        <v>83</v>
      </c>
      <c r="B117" s="117" t="s">
        <v>127</v>
      </c>
      <c r="C117" s="118" t="s">
        <v>56</v>
      </c>
      <c r="D117" s="123">
        <v>14</v>
      </c>
      <c r="E117" s="103">
        <f t="shared" si="3"/>
        <v>4.0999999999999996</v>
      </c>
      <c r="F117" s="104">
        <v>0.5</v>
      </c>
      <c r="G117" s="105">
        <v>0.5</v>
      </c>
      <c r="H117" s="119">
        <v>9.9</v>
      </c>
    </row>
    <row r="118" spans="1:8" ht="13.5" thickBot="1">
      <c r="A118" s="107">
        <v>84</v>
      </c>
      <c r="B118" s="117" t="s">
        <v>128</v>
      </c>
      <c r="C118" s="118" t="s">
        <v>56</v>
      </c>
      <c r="D118" s="123">
        <v>14</v>
      </c>
      <c r="E118" s="103">
        <f t="shared" si="3"/>
        <v>3</v>
      </c>
      <c r="F118" s="104">
        <v>0.5</v>
      </c>
      <c r="G118" s="105">
        <v>0.5</v>
      </c>
      <c r="H118" s="119">
        <v>11</v>
      </c>
    </row>
    <row r="119" spans="1:8" ht="13.5" thickBot="1">
      <c r="A119" s="107">
        <v>85</v>
      </c>
      <c r="B119" s="117" t="s">
        <v>129</v>
      </c>
      <c r="C119" s="118" t="s">
        <v>56</v>
      </c>
      <c r="D119" s="123">
        <v>14</v>
      </c>
      <c r="E119" s="103">
        <f t="shared" si="3"/>
        <v>3</v>
      </c>
      <c r="F119" s="104">
        <v>0.5</v>
      </c>
      <c r="G119" s="105">
        <v>0.5</v>
      </c>
      <c r="H119" s="119">
        <v>11</v>
      </c>
    </row>
    <row r="120" spans="1:8" ht="13.5" thickBot="1">
      <c r="A120" s="107">
        <v>86</v>
      </c>
      <c r="B120" s="117" t="s">
        <v>130</v>
      </c>
      <c r="C120" s="118" t="s">
        <v>56</v>
      </c>
      <c r="D120" s="123">
        <v>11</v>
      </c>
      <c r="E120" s="103">
        <f t="shared" si="3"/>
        <v>3.3</v>
      </c>
      <c r="F120" s="104">
        <v>0.5</v>
      </c>
      <c r="G120" s="105">
        <v>0.5</v>
      </c>
      <c r="H120" s="119">
        <v>7.7</v>
      </c>
    </row>
    <row r="121" spans="1:8" ht="13.5" thickBot="1">
      <c r="A121" s="107">
        <v>87</v>
      </c>
      <c r="B121" s="117" t="s">
        <v>131</v>
      </c>
      <c r="C121" s="118" t="s">
        <v>56</v>
      </c>
      <c r="D121" s="123">
        <v>11</v>
      </c>
      <c r="E121" s="103">
        <f t="shared" si="3"/>
        <v>3.3</v>
      </c>
      <c r="F121" s="104">
        <v>0.5</v>
      </c>
      <c r="G121" s="105">
        <v>0.5</v>
      </c>
      <c r="H121" s="119">
        <v>7.7</v>
      </c>
    </row>
    <row r="122" spans="1:8" ht="13.5" thickBot="1">
      <c r="A122" s="107">
        <v>88</v>
      </c>
      <c r="B122" s="117" t="s">
        <v>132</v>
      </c>
      <c r="C122" s="118" t="s">
        <v>56</v>
      </c>
      <c r="D122" s="123">
        <v>14</v>
      </c>
      <c r="E122" s="103">
        <f t="shared" si="3"/>
        <v>5</v>
      </c>
      <c r="F122" s="104">
        <v>0.5</v>
      </c>
      <c r="G122" s="105">
        <v>0.5</v>
      </c>
      <c r="H122" s="119">
        <v>9</v>
      </c>
    </row>
  </sheetData>
  <sheetProtection password="E1AB" sheet="1" selectLockedCells="1"/>
  <mergeCells count="5">
    <mergeCell ref="D1:D11"/>
    <mergeCell ref="E1:E11"/>
    <mergeCell ref="F1:F11"/>
    <mergeCell ref="G1:G11"/>
    <mergeCell ref="H1:H11"/>
  </mergeCells>
  <phoneticPr fontId="4" type="noConversion"/>
  <pageMargins left="1.5" right="0.75" top="0.25" bottom="0.25" header="0.51180555555555551" footer="0.51180555555555551"/>
  <pageSetup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L120"/>
  <sheetViews>
    <sheetView topLeftCell="A95" zoomScaleNormal="100" workbookViewId="0">
      <selection activeCell="E63" sqref="E63"/>
    </sheetView>
  </sheetViews>
  <sheetFormatPr defaultRowHeight="12.75"/>
  <cols>
    <col min="1" max="1" width="2.5703125" style="33" customWidth="1"/>
    <col min="2" max="2" width="27.7109375" style="33" customWidth="1"/>
    <col min="3" max="3" width="15.85546875" style="33" customWidth="1"/>
    <col min="4" max="5" width="5.28515625" style="33" customWidth="1"/>
    <col min="6" max="6" width="8.85546875" style="33" customWidth="1"/>
    <col min="7" max="7" width="8.7109375" style="33" customWidth="1"/>
    <col min="8" max="8" width="9.28515625" style="41" customWidth="1"/>
    <col min="9" max="16384" width="9.140625" style="33"/>
  </cols>
  <sheetData>
    <row r="1" spans="1:8" ht="12.75" customHeight="1">
      <c r="A1" s="169" t="s">
        <v>96</v>
      </c>
      <c r="B1" s="169"/>
      <c r="C1" s="169"/>
      <c r="D1" s="169"/>
      <c r="E1" s="169"/>
      <c r="F1" s="169"/>
      <c r="G1" s="169"/>
      <c r="H1" s="46"/>
    </row>
    <row r="2" spans="1:8">
      <c r="A2" s="169"/>
      <c r="B2" s="169"/>
      <c r="C2" s="169"/>
      <c r="D2" s="169"/>
      <c r="E2" s="169"/>
      <c r="F2" s="169"/>
      <c r="G2" s="169"/>
      <c r="H2" s="47"/>
    </row>
    <row r="3" spans="1:8">
      <c r="A3" s="169"/>
      <c r="B3" s="169"/>
      <c r="C3" s="169"/>
      <c r="D3" s="169"/>
      <c r="E3" s="169"/>
      <c r="F3" s="169"/>
      <c r="G3" s="169"/>
      <c r="H3" s="47"/>
    </row>
    <row r="4" spans="1:8" s="34" customFormat="1" ht="21" customHeight="1">
      <c r="A4" s="170" t="s">
        <v>91</v>
      </c>
      <c r="B4" s="170"/>
      <c r="C4" s="171">
        <f>Customer1!C10</f>
        <v>0</v>
      </c>
      <c r="D4" s="172"/>
      <c r="E4" s="172"/>
      <c r="F4" s="172"/>
      <c r="G4" s="173"/>
      <c r="H4" s="48"/>
    </row>
    <row r="5" spans="1:8" s="34" customFormat="1" ht="11.25" customHeight="1">
      <c r="A5" s="174" t="s">
        <v>92</v>
      </c>
      <c r="B5" s="174"/>
      <c r="C5" s="174"/>
      <c r="D5" s="174"/>
      <c r="E5" s="174"/>
      <c r="F5" s="174"/>
      <c r="G5" s="174"/>
      <c r="H5" s="48"/>
    </row>
    <row r="6" spans="1:8" s="34" customFormat="1" ht="23.25" customHeight="1">
      <c r="A6" s="174"/>
      <c r="B6" s="174"/>
      <c r="C6" s="174"/>
      <c r="D6" s="174"/>
      <c r="E6" s="174"/>
      <c r="F6" s="174"/>
      <c r="G6" s="174"/>
      <c r="H6" s="48"/>
    </row>
    <row r="7" spans="1:8" s="34" customFormat="1" ht="23.25" hidden="1" customHeight="1">
      <c r="A7" s="174"/>
      <c r="B7" s="174"/>
      <c r="C7" s="174"/>
      <c r="D7" s="174"/>
      <c r="E7" s="174"/>
      <c r="F7" s="174"/>
      <c r="G7" s="174"/>
      <c r="H7" s="48"/>
    </row>
    <row r="8" spans="1:8" s="34" customFormat="1" ht="23.25" customHeight="1">
      <c r="A8" s="174"/>
      <c r="B8" s="174"/>
      <c r="C8" s="174"/>
      <c r="D8" s="174"/>
      <c r="E8" s="174"/>
      <c r="F8" s="174"/>
      <c r="G8" s="174"/>
      <c r="H8" s="48"/>
    </row>
    <row r="9" spans="1:8" s="34" customFormat="1" ht="23.25" hidden="1" customHeight="1">
      <c r="A9" s="174"/>
      <c r="B9" s="174"/>
      <c r="C9" s="174"/>
      <c r="D9" s="174"/>
      <c r="E9" s="174"/>
      <c r="F9" s="174"/>
      <c r="G9" s="174"/>
      <c r="H9" s="48"/>
    </row>
    <row r="10" spans="1:8" s="34" customFormat="1" ht="10.5" hidden="1" customHeight="1">
      <c r="A10" s="174"/>
      <c r="B10" s="174"/>
      <c r="C10" s="174"/>
      <c r="D10" s="174"/>
      <c r="E10" s="174"/>
      <c r="F10" s="174"/>
      <c r="G10" s="174"/>
      <c r="H10" s="49"/>
    </row>
    <row r="11" spans="1:8" s="35" customFormat="1" ht="9.9499999999999993" customHeight="1">
      <c r="A11" s="50" t="s">
        <v>7</v>
      </c>
      <c r="B11" s="50" t="s">
        <v>8</v>
      </c>
      <c r="C11" s="51" t="s">
        <v>9</v>
      </c>
      <c r="D11" s="50" t="s">
        <v>10</v>
      </c>
      <c r="E11" s="50" t="s">
        <v>11</v>
      </c>
      <c r="F11" s="50" t="s">
        <v>12</v>
      </c>
      <c r="G11" s="42"/>
      <c r="H11" s="49" t="s">
        <v>93</v>
      </c>
    </row>
    <row r="12" spans="1:8" s="35" customFormat="1" ht="11.25" hidden="1">
      <c r="A12" s="50"/>
      <c r="B12" s="50"/>
      <c r="C12" s="51"/>
      <c r="D12" s="50"/>
      <c r="E12" s="50"/>
      <c r="F12" s="50"/>
      <c r="G12" s="93"/>
      <c r="H12" s="49"/>
    </row>
    <row r="13" spans="1:8" s="35" customFormat="1" ht="11.25" hidden="1">
      <c r="A13" s="50"/>
      <c r="B13" s="50"/>
      <c r="C13" s="51"/>
      <c r="D13" s="50"/>
      <c r="E13" s="50"/>
      <c r="F13" s="50"/>
      <c r="G13" s="93"/>
      <c r="H13" s="49"/>
    </row>
    <row r="14" spans="1:8" s="35" customFormat="1" ht="11.25" hidden="1">
      <c r="A14" s="50"/>
      <c r="B14" s="50"/>
      <c r="C14" s="51"/>
      <c r="D14" s="50"/>
      <c r="E14" s="50"/>
      <c r="F14" s="50"/>
      <c r="G14" s="93"/>
      <c r="H14" s="49"/>
    </row>
    <row r="15" spans="1:8" ht="22.5" hidden="1">
      <c r="A15" s="36">
        <v>1</v>
      </c>
      <c r="B15" s="39" t="s">
        <v>94</v>
      </c>
      <c r="C15" s="40" t="s">
        <v>89</v>
      </c>
      <c r="D15" s="43">
        <f>Prices!D15</f>
        <v>26</v>
      </c>
      <c r="E15" s="52">
        <f>SUM(Start:End!E13:E13)</f>
        <v>0</v>
      </c>
      <c r="F15" s="53">
        <f t="shared" ref="F15:F48" si="0">D15*E15</f>
        <v>0</v>
      </c>
      <c r="G15" s="44"/>
      <c r="H15" s="54">
        <f>((Prices!E15*Prices!G15)*TOTAL!E15)</f>
        <v>0</v>
      </c>
    </row>
    <row r="16" spans="1:8">
      <c r="A16" s="36">
        <v>2</v>
      </c>
      <c r="B16" s="37" t="s">
        <v>18</v>
      </c>
      <c r="C16" s="38" t="s">
        <v>19</v>
      </c>
      <c r="D16" s="43">
        <f>Prices!D16</f>
        <v>18.649999999999999</v>
      </c>
      <c r="E16" s="52">
        <f>SUM(Start:End!E14:E14)</f>
        <v>0</v>
      </c>
      <c r="F16" s="53">
        <f t="shared" si="0"/>
        <v>0</v>
      </c>
      <c r="G16" s="44"/>
      <c r="H16" s="54">
        <f>((Prices!E16*Prices!G16)*TOTAL!E16)</f>
        <v>0</v>
      </c>
    </row>
    <row r="17" spans="1:10">
      <c r="A17" s="36">
        <v>3</v>
      </c>
      <c r="B17" s="37" t="s">
        <v>13</v>
      </c>
      <c r="C17" s="38" t="s">
        <v>19</v>
      </c>
      <c r="D17" s="43">
        <f>Prices!D17</f>
        <v>18.649999999999999</v>
      </c>
      <c r="E17" s="52">
        <f>SUM(Start:End!E15:E15)</f>
        <v>0</v>
      </c>
      <c r="F17" s="53">
        <f t="shared" si="0"/>
        <v>0</v>
      </c>
      <c r="G17" s="44"/>
      <c r="H17" s="54">
        <f>((Prices!E17*Prices!G17)*TOTAL!E17)</f>
        <v>0</v>
      </c>
    </row>
    <row r="18" spans="1:10">
      <c r="A18" s="36">
        <v>4</v>
      </c>
      <c r="B18" s="37" t="s">
        <v>14</v>
      </c>
      <c r="C18" s="38" t="s">
        <v>19</v>
      </c>
      <c r="D18" s="43">
        <f>Prices!D18</f>
        <v>18.649999999999999</v>
      </c>
      <c r="E18" s="52">
        <f>SUM(Start:End!E16:E16)</f>
        <v>0</v>
      </c>
      <c r="F18" s="53">
        <f t="shared" si="0"/>
        <v>0</v>
      </c>
      <c r="G18" s="44"/>
      <c r="H18" s="54">
        <f>((Prices!E18*Prices!G18)*TOTAL!E18)</f>
        <v>0</v>
      </c>
    </row>
    <row r="19" spans="1:10">
      <c r="A19" s="36">
        <v>5</v>
      </c>
      <c r="B19" s="37" t="s">
        <v>15</v>
      </c>
      <c r="C19" s="38" t="s">
        <v>19</v>
      </c>
      <c r="D19" s="43">
        <f>Prices!D19</f>
        <v>18.649999999999999</v>
      </c>
      <c r="E19" s="52">
        <f>SUM(Start:End!E17:E17)</f>
        <v>0</v>
      </c>
      <c r="F19" s="53">
        <f t="shared" si="0"/>
        <v>0</v>
      </c>
      <c r="G19" s="44"/>
      <c r="H19" s="54">
        <f>((Prices!E19*Prices!G19)*TOTAL!E19)</f>
        <v>0</v>
      </c>
    </row>
    <row r="20" spans="1:10">
      <c r="A20" s="36">
        <v>6</v>
      </c>
      <c r="B20" s="37" t="s">
        <v>20</v>
      </c>
      <c r="C20" s="38" t="s">
        <v>19</v>
      </c>
      <c r="D20" s="43">
        <f>Prices!D20</f>
        <v>18.649999999999999</v>
      </c>
      <c r="E20" s="52">
        <f>SUM(Start:End!E18:E18)</f>
        <v>0</v>
      </c>
      <c r="F20" s="53">
        <f t="shared" si="0"/>
        <v>0</v>
      </c>
      <c r="G20" s="44"/>
      <c r="H20" s="54">
        <f>((Prices!E20*Prices!G20)*TOTAL!E20)</f>
        <v>0</v>
      </c>
      <c r="I20" s="33" t="s">
        <v>21</v>
      </c>
    </row>
    <row r="21" spans="1:10">
      <c r="A21" s="36">
        <v>7</v>
      </c>
      <c r="B21" s="37" t="s">
        <v>22</v>
      </c>
      <c r="C21" s="38" t="s">
        <v>19</v>
      </c>
      <c r="D21" s="43">
        <f>Prices!D21</f>
        <v>18.649999999999999</v>
      </c>
      <c r="E21" s="52">
        <f>SUM(Start:End!E19:E19)</f>
        <v>0</v>
      </c>
      <c r="F21" s="53">
        <f t="shared" si="0"/>
        <v>0</v>
      </c>
      <c r="G21" s="44"/>
      <c r="H21" s="54">
        <f>((Prices!E21*Prices!G21)*TOTAL!E21)</f>
        <v>0</v>
      </c>
    </row>
    <row r="22" spans="1:10">
      <c r="A22" s="36">
        <v>8</v>
      </c>
      <c r="B22" s="37" t="s">
        <v>23</v>
      </c>
      <c r="C22" s="38" t="s">
        <v>19</v>
      </c>
      <c r="D22" s="43">
        <f>Prices!D22</f>
        <v>18.649999999999999</v>
      </c>
      <c r="E22" s="52">
        <f>SUM(Start:End!E20:E20)</f>
        <v>0</v>
      </c>
      <c r="F22" s="53">
        <f t="shared" si="0"/>
        <v>0</v>
      </c>
      <c r="G22" s="44"/>
      <c r="H22" s="54">
        <f>((Prices!E22*Prices!G22)*TOTAL!E22)</f>
        <v>0</v>
      </c>
    </row>
    <row r="23" spans="1:10">
      <c r="A23" s="36">
        <v>9</v>
      </c>
      <c r="B23" s="37" t="s">
        <v>106</v>
      </c>
      <c r="C23" s="38" t="s">
        <v>19</v>
      </c>
      <c r="D23" s="43">
        <f>Prices!D23</f>
        <v>18.649999999999999</v>
      </c>
      <c r="E23" s="52">
        <f>SUM(Start:End!E21:E21)</f>
        <v>0</v>
      </c>
      <c r="F23" s="53">
        <f t="shared" si="0"/>
        <v>0</v>
      </c>
      <c r="G23" s="44"/>
      <c r="H23" s="54">
        <f>((Prices!E23*Prices!G23)*TOTAL!E23)</f>
        <v>0</v>
      </c>
    </row>
    <row r="24" spans="1:10">
      <c r="A24" s="36">
        <v>10</v>
      </c>
      <c r="B24" s="37" t="s">
        <v>107</v>
      </c>
      <c r="C24" s="38" t="s">
        <v>19</v>
      </c>
      <c r="D24" s="43">
        <f>Prices!D24</f>
        <v>18.649999999999999</v>
      </c>
      <c r="E24" s="52">
        <f>SUM(Start:End!E22:E22)</f>
        <v>0</v>
      </c>
      <c r="F24" s="53">
        <f t="shared" si="0"/>
        <v>0</v>
      </c>
      <c r="G24" s="44"/>
      <c r="H24" s="54">
        <f>((Prices!E24*Prices!G24)*TOTAL!E24)</f>
        <v>0</v>
      </c>
    </row>
    <row r="25" spans="1:10">
      <c r="A25" s="36">
        <v>11</v>
      </c>
      <c r="B25" s="37" t="s">
        <v>108</v>
      </c>
      <c r="C25" s="38" t="s">
        <v>19</v>
      </c>
      <c r="D25" s="43">
        <f>Prices!D25</f>
        <v>18.649999999999999</v>
      </c>
      <c r="E25" s="52">
        <f>SUM(Start:End!E23:E23)</f>
        <v>0</v>
      </c>
      <c r="F25" s="53">
        <f t="shared" si="0"/>
        <v>0</v>
      </c>
      <c r="G25" s="44"/>
      <c r="H25" s="54">
        <f>((Prices!E25*Prices!G25)*TOTAL!E25)</f>
        <v>0</v>
      </c>
      <c r="J25" s="33" t="s">
        <v>21</v>
      </c>
    </row>
    <row r="26" spans="1:10">
      <c r="A26" s="36">
        <v>12</v>
      </c>
      <c r="B26" s="37" t="s">
        <v>109</v>
      </c>
      <c r="C26" s="38" t="s">
        <v>19</v>
      </c>
      <c r="D26" s="43">
        <f>Prices!D26</f>
        <v>18.649999999999999</v>
      </c>
      <c r="E26" s="52">
        <f>SUM(Start:End!E24:E24)</f>
        <v>0</v>
      </c>
      <c r="F26" s="53">
        <f t="shared" si="0"/>
        <v>0</v>
      </c>
      <c r="G26" s="44"/>
      <c r="H26" s="54">
        <f>((Prices!E26*Prices!G26)*TOTAL!E26)</f>
        <v>0</v>
      </c>
    </row>
    <row r="27" spans="1:10">
      <c r="A27" s="36">
        <v>13</v>
      </c>
      <c r="B27" s="37" t="s">
        <v>110</v>
      </c>
      <c r="C27" s="38" t="s">
        <v>19</v>
      </c>
      <c r="D27" s="43">
        <f>Prices!D27</f>
        <v>18.649999999999999</v>
      </c>
      <c r="E27" s="52">
        <f>SUM(Start:End!E25:E25)</f>
        <v>0</v>
      </c>
      <c r="F27" s="53">
        <f t="shared" si="0"/>
        <v>0</v>
      </c>
      <c r="G27" s="44"/>
      <c r="H27" s="54">
        <f>((Prices!E27*Prices!G27)*TOTAL!E27)</f>
        <v>0</v>
      </c>
    </row>
    <row r="28" spans="1:10">
      <c r="A28" s="36">
        <v>14</v>
      </c>
      <c r="B28" s="37" t="s">
        <v>29</v>
      </c>
      <c r="C28" s="38" t="s">
        <v>102</v>
      </c>
      <c r="D28" s="43">
        <f>Prices!D34</f>
        <v>1.6</v>
      </c>
      <c r="E28" s="52">
        <f>SUM(Start:End!E26:E26)</f>
        <v>0</v>
      </c>
      <c r="F28" s="53">
        <f t="shared" si="0"/>
        <v>0</v>
      </c>
      <c r="G28" s="44"/>
      <c r="H28" s="54">
        <f>((Prices!E34*Prices!G34)*TOTAL!E34)</f>
        <v>0</v>
      </c>
    </row>
    <row r="29" spans="1:10">
      <c r="A29" s="36">
        <v>15</v>
      </c>
      <c r="B29" s="37" t="s">
        <v>100</v>
      </c>
      <c r="C29" s="38" t="s">
        <v>102</v>
      </c>
      <c r="D29" s="43">
        <f>Prices!D35</f>
        <v>1.6</v>
      </c>
      <c r="E29" s="52">
        <f>SUM(Start:End!E27:E27)</f>
        <v>0</v>
      </c>
      <c r="F29" s="53">
        <f t="shared" si="0"/>
        <v>0</v>
      </c>
      <c r="G29" s="44"/>
      <c r="H29" s="54">
        <f>((Prices!E35*Prices!G35)*TOTAL!E35)</f>
        <v>0</v>
      </c>
    </row>
    <row r="30" spans="1:10">
      <c r="A30" s="36">
        <v>16</v>
      </c>
      <c r="B30" s="37" t="s">
        <v>30</v>
      </c>
      <c r="C30" s="38" t="s">
        <v>102</v>
      </c>
      <c r="D30" s="43">
        <f>Prices!D36</f>
        <v>1.6</v>
      </c>
      <c r="E30" s="52">
        <f>SUM(Start:End!E28:E28)</f>
        <v>0</v>
      </c>
      <c r="F30" s="53">
        <f t="shared" si="0"/>
        <v>0</v>
      </c>
      <c r="G30" s="44"/>
      <c r="H30" s="54">
        <f>((Prices!E36*Prices!G36)*TOTAL!E36)</f>
        <v>0</v>
      </c>
    </row>
    <row r="31" spans="1:10">
      <c r="A31" s="36">
        <v>17</v>
      </c>
      <c r="B31" s="37" t="s">
        <v>31</v>
      </c>
      <c r="C31" s="38" t="s">
        <v>102</v>
      </c>
      <c r="D31" s="43">
        <f>Prices!D37</f>
        <v>1.6</v>
      </c>
      <c r="E31" s="52">
        <f>SUM(Start:End!E29:E29)</f>
        <v>0</v>
      </c>
      <c r="F31" s="53">
        <f t="shared" si="0"/>
        <v>0</v>
      </c>
      <c r="G31" s="44"/>
      <c r="H31" s="54">
        <f>((Prices!E37*Prices!G37)*TOTAL!E37)</f>
        <v>0</v>
      </c>
    </row>
    <row r="32" spans="1:10">
      <c r="A32" s="36">
        <v>18</v>
      </c>
      <c r="B32" s="37" t="s">
        <v>32</v>
      </c>
      <c r="C32" s="38" t="s">
        <v>102</v>
      </c>
      <c r="D32" s="43">
        <f>Prices!D38</f>
        <v>1.6</v>
      </c>
      <c r="E32" s="52">
        <f>SUM(Start:End!E30:E30)</f>
        <v>0</v>
      </c>
      <c r="F32" s="53">
        <f t="shared" si="0"/>
        <v>0</v>
      </c>
      <c r="G32" s="44"/>
      <c r="H32" s="54">
        <f>((Prices!E38*Prices!G38)*TOTAL!E38)</f>
        <v>0</v>
      </c>
    </row>
    <row r="33" spans="1:8">
      <c r="A33" s="36">
        <v>19</v>
      </c>
      <c r="B33" s="37" t="s">
        <v>33</v>
      </c>
      <c r="C33" s="38" t="s">
        <v>102</v>
      </c>
      <c r="D33" s="43">
        <f>Prices!D39</f>
        <v>1.6</v>
      </c>
      <c r="E33" s="52">
        <f>SUM(Start:End!E31:E31)</f>
        <v>0</v>
      </c>
      <c r="F33" s="53">
        <f t="shared" si="0"/>
        <v>0</v>
      </c>
      <c r="G33" s="44"/>
      <c r="H33" s="54">
        <f>((Prices!E39*Prices!G39)*TOTAL!E39)</f>
        <v>0</v>
      </c>
    </row>
    <row r="34" spans="1:8">
      <c r="A34" s="36">
        <v>20</v>
      </c>
      <c r="B34" s="37" t="s">
        <v>34</v>
      </c>
      <c r="C34" s="38" t="s">
        <v>35</v>
      </c>
      <c r="D34" s="43">
        <f>Prices!D40</f>
        <v>3.1</v>
      </c>
      <c r="E34" s="52">
        <f>SUM(Start:End!E32:E32)</f>
        <v>0</v>
      </c>
      <c r="F34" s="53">
        <f t="shared" si="0"/>
        <v>0</v>
      </c>
      <c r="G34" s="44"/>
      <c r="H34" s="54">
        <f>((Prices!E40*Prices!G40)*TOTAL!E40)</f>
        <v>0</v>
      </c>
    </row>
    <row r="35" spans="1:8">
      <c r="A35" s="36">
        <v>21</v>
      </c>
      <c r="B35" s="37" t="s">
        <v>36</v>
      </c>
      <c r="C35" s="38" t="s">
        <v>35</v>
      </c>
      <c r="D35" s="43">
        <f>Prices!D41</f>
        <v>3.1</v>
      </c>
      <c r="E35" s="52">
        <f>SUM(Start:End!E33:E33)</f>
        <v>0</v>
      </c>
      <c r="F35" s="53">
        <f t="shared" si="0"/>
        <v>0</v>
      </c>
      <c r="G35" s="44"/>
      <c r="H35" s="54">
        <f>((Prices!E41*Prices!G41)*TOTAL!E41)</f>
        <v>0</v>
      </c>
    </row>
    <row r="36" spans="1:8">
      <c r="A36" s="36">
        <v>22</v>
      </c>
      <c r="B36" s="37" t="s">
        <v>37</v>
      </c>
      <c r="C36" s="38" t="s">
        <v>35</v>
      </c>
      <c r="D36" s="43">
        <f>Prices!D42</f>
        <v>3.1</v>
      </c>
      <c r="E36" s="52">
        <f>SUM(Start:End!E34:E34)</f>
        <v>0</v>
      </c>
      <c r="F36" s="53">
        <f t="shared" si="0"/>
        <v>0</v>
      </c>
      <c r="G36" s="44"/>
      <c r="H36" s="54">
        <f>((Prices!E42*Prices!G42)*TOTAL!E42)</f>
        <v>0</v>
      </c>
    </row>
    <row r="37" spans="1:8" ht="12.75" customHeight="1">
      <c r="A37" s="36">
        <v>23</v>
      </c>
      <c r="B37" s="37" t="s">
        <v>38</v>
      </c>
      <c r="C37" s="38" t="s">
        <v>35</v>
      </c>
      <c r="D37" s="43">
        <f>Prices!D43</f>
        <v>3.1</v>
      </c>
      <c r="E37" s="52">
        <f>SUM(Start:End!E35:E35)</f>
        <v>0</v>
      </c>
      <c r="F37" s="53">
        <f t="shared" si="0"/>
        <v>0</v>
      </c>
      <c r="G37" s="44"/>
      <c r="H37" s="54">
        <f>((Prices!E43*Prices!G43)*TOTAL!E43)</f>
        <v>0</v>
      </c>
    </row>
    <row r="38" spans="1:8" ht="12.75" customHeight="1">
      <c r="A38" s="36">
        <v>24</v>
      </c>
      <c r="B38" s="37" t="s">
        <v>39</v>
      </c>
      <c r="C38" s="38" t="s">
        <v>35</v>
      </c>
      <c r="D38" s="43">
        <f>Prices!D44</f>
        <v>3.1</v>
      </c>
      <c r="E38" s="52">
        <f>SUM(Start:End!E36:E36)</f>
        <v>0</v>
      </c>
      <c r="F38" s="53">
        <f t="shared" si="0"/>
        <v>0</v>
      </c>
      <c r="G38" s="44"/>
      <c r="H38" s="54">
        <f>((Prices!E44*Prices!G44)*TOTAL!E44)</f>
        <v>0</v>
      </c>
    </row>
    <row r="39" spans="1:8">
      <c r="A39" s="36">
        <v>25</v>
      </c>
      <c r="B39" s="37" t="s">
        <v>40</v>
      </c>
      <c r="C39" s="38" t="s">
        <v>35</v>
      </c>
      <c r="D39" s="43">
        <f>Prices!D45</f>
        <v>3.1</v>
      </c>
      <c r="E39" s="52">
        <f>SUM(Start:End!E37:E37)</f>
        <v>0</v>
      </c>
      <c r="F39" s="53">
        <f t="shared" si="0"/>
        <v>0</v>
      </c>
      <c r="G39" s="44"/>
      <c r="H39" s="54">
        <f>((Prices!E45*Prices!G45)*TOTAL!E45)</f>
        <v>0</v>
      </c>
    </row>
    <row r="40" spans="1:8">
      <c r="A40" s="36">
        <v>26</v>
      </c>
      <c r="B40" s="37" t="s">
        <v>41</v>
      </c>
      <c r="C40" s="38" t="s">
        <v>42</v>
      </c>
      <c r="D40" s="43">
        <f>Prices!D46</f>
        <v>5.0999999999999996</v>
      </c>
      <c r="E40" s="52">
        <f>SUM(Start:End!E38:E38)</f>
        <v>0</v>
      </c>
      <c r="F40" s="53">
        <f t="shared" si="0"/>
        <v>0</v>
      </c>
      <c r="G40" s="44"/>
      <c r="H40" s="54">
        <f>((Prices!E46*Prices!G46)*TOTAL!E46)</f>
        <v>0</v>
      </c>
    </row>
    <row r="41" spans="1:8">
      <c r="A41" s="36">
        <v>27</v>
      </c>
      <c r="B41" s="37" t="s">
        <v>18</v>
      </c>
      <c r="C41" s="38" t="s">
        <v>42</v>
      </c>
      <c r="D41" s="43">
        <f>Prices!D47</f>
        <v>5.0999999999999996</v>
      </c>
      <c r="E41" s="52">
        <f>SUM(Start:End!E39:E39)</f>
        <v>0</v>
      </c>
      <c r="F41" s="53">
        <f t="shared" si="0"/>
        <v>0</v>
      </c>
      <c r="G41" s="44"/>
      <c r="H41" s="54">
        <f>((Prices!E47*Prices!G47)*TOTAL!E47)</f>
        <v>0</v>
      </c>
    </row>
    <row r="42" spans="1:8">
      <c r="A42" s="36">
        <v>28</v>
      </c>
      <c r="B42" s="37" t="s">
        <v>43</v>
      </c>
      <c r="C42" s="38" t="s">
        <v>42</v>
      </c>
      <c r="D42" s="43">
        <f>Prices!D48</f>
        <v>5.0999999999999996</v>
      </c>
      <c r="E42" s="52">
        <f>SUM(Start:End!E40:E40)</f>
        <v>0</v>
      </c>
      <c r="F42" s="53">
        <f t="shared" si="0"/>
        <v>0</v>
      </c>
      <c r="G42" s="44"/>
      <c r="H42" s="54">
        <f>((Prices!E48*Prices!G48)*TOTAL!E42)</f>
        <v>0</v>
      </c>
    </row>
    <row r="43" spans="1:8" ht="12.95" customHeight="1">
      <c r="A43" s="36">
        <v>29</v>
      </c>
      <c r="B43" s="37" t="s">
        <v>111</v>
      </c>
      <c r="C43" s="38" t="s">
        <v>42</v>
      </c>
      <c r="D43" s="43">
        <f>Prices!D49</f>
        <v>5.0999999999999996</v>
      </c>
      <c r="E43" s="52">
        <f>SUM(Start:End!E41:E41)</f>
        <v>0</v>
      </c>
      <c r="F43" s="53">
        <f t="shared" si="0"/>
        <v>0</v>
      </c>
      <c r="G43" s="44"/>
      <c r="H43" s="54">
        <f>((Prices!E49*Prices!G49)*TOTAL!E43)</f>
        <v>0</v>
      </c>
    </row>
    <row r="44" spans="1:8">
      <c r="A44" s="36">
        <v>30</v>
      </c>
      <c r="B44" s="37" t="s">
        <v>112</v>
      </c>
      <c r="C44" s="38" t="s">
        <v>42</v>
      </c>
      <c r="D44" s="43">
        <f>Prices!D50</f>
        <v>5.0999999999999996</v>
      </c>
      <c r="E44" s="52">
        <f>SUM(Start:End!E42:E42)</f>
        <v>0</v>
      </c>
      <c r="F44" s="53">
        <f t="shared" si="0"/>
        <v>0</v>
      </c>
      <c r="G44" s="44"/>
      <c r="H44" s="54">
        <f>((Prices!E50*Prices!G50)*TOTAL!E44)</f>
        <v>0</v>
      </c>
    </row>
    <row r="45" spans="1:8">
      <c r="A45" s="36">
        <v>31</v>
      </c>
      <c r="B45" s="37" t="s">
        <v>113</v>
      </c>
      <c r="C45" s="38" t="s">
        <v>42</v>
      </c>
      <c r="D45" s="43">
        <f>Prices!D51</f>
        <v>5.0999999999999996</v>
      </c>
      <c r="E45" s="52">
        <f>SUM(Start:End!E43:E43)</f>
        <v>0</v>
      </c>
      <c r="F45" s="53">
        <f t="shared" si="0"/>
        <v>0</v>
      </c>
      <c r="G45" s="44"/>
      <c r="H45" s="54">
        <f>((Prices!E51*Prices!G51)*TOTAL!E45)</f>
        <v>0</v>
      </c>
    </row>
    <row r="46" spans="1:8">
      <c r="A46" s="36">
        <v>32</v>
      </c>
      <c r="B46" s="37" t="s">
        <v>47</v>
      </c>
      <c r="C46" s="38" t="s">
        <v>42</v>
      </c>
      <c r="D46" s="43">
        <f>Prices!D52</f>
        <v>5.0999999999999996</v>
      </c>
      <c r="E46" s="52">
        <f>SUM(Start:End!E44:E44)</f>
        <v>0</v>
      </c>
      <c r="F46" s="53">
        <f t="shared" si="0"/>
        <v>0</v>
      </c>
      <c r="G46" s="44"/>
      <c r="H46" s="54">
        <f>((Prices!E52*Prices!G52)*TOTAL!E46)</f>
        <v>0</v>
      </c>
    </row>
    <row r="47" spans="1:8">
      <c r="A47" s="36">
        <v>33</v>
      </c>
      <c r="B47" s="37" t="s">
        <v>48</v>
      </c>
      <c r="C47" s="38" t="s">
        <v>42</v>
      </c>
      <c r="D47" s="43">
        <f>Prices!D53</f>
        <v>5.0999999999999996</v>
      </c>
      <c r="E47" s="52">
        <f>SUM(Start:End!E45:E45)</f>
        <v>0</v>
      </c>
      <c r="F47" s="53">
        <f t="shared" si="0"/>
        <v>0</v>
      </c>
      <c r="G47" s="44"/>
      <c r="H47" s="54">
        <f>((Prices!E53*Prices!G53)*TOTAL!E47)</f>
        <v>0</v>
      </c>
    </row>
    <row r="48" spans="1:8">
      <c r="A48" s="36">
        <v>34</v>
      </c>
      <c r="B48" s="37" t="s">
        <v>49</v>
      </c>
      <c r="C48" s="38" t="s">
        <v>42</v>
      </c>
      <c r="D48" s="43">
        <f>Prices!D54</f>
        <v>5.0999999999999996</v>
      </c>
      <c r="E48" s="52">
        <f>SUM(Start:End!E46:E46)</f>
        <v>0</v>
      </c>
      <c r="F48" s="53">
        <f t="shared" si="0"/>
        <v>0</v>
      </c>
      <c r="G48" s="44"/>
      <c r="H48" s="54">
        <f>((Prices!E54*Prices!G54)*TOTAL!E48)</f>
        <v>0</v>
      </c>
    </row>
    <row r="49" spans="1:8">
      <c r="A49" s="34"/>
      <c r="C49" s="167" t="s">
        <v>50</v>
      </c>
      <c r="D49" s="167"/>
      <c r="E49" s="55">
        <f>SUM(E15:E48)</f>
        <v>0</v>
      </c>
      <c r="F49" s="56">
        <f>SUM(F15:F48)</f>
        <v>0</v>
      </c>
      <c r="G49" s="57"/>
      <c r="H49" s="58">
        <f>SUM(H15:H48)</f>
        <v>0</v>
      </c>
    </row>
    <row r="50" spans="1:8">
      <c r="A50" s="34"/>
      <c r="C50" s="59"/>
      <c r="D50" s="59"/>
      <c r="E50" s="60"/>
      <c r="F50" s="60"/>
    </row>
    <row r="51" spans="1:8">
      <c r="A51" s="34"/>
      <c r="B51" s="168" t="s">
        <v>51</v>
      </c>
      <c r="C51" s="168"/>
      <c r="D51" s="168"/>
      <c r="E51" s="168"/>
      <c r="F51" s="168"/>
      <c r="G51" s="168"/>
      <c r="H51" s="168"/>
    </row>
    <row r="52" spans="1:8" ht="12.75" customHeight="1">
      <c r="A52" s="34"/>
      <c r="B52" s="175" t="s">
        <v>52</v>
      </c>
      <c r="C52" s="175"/>
      <c r="D52" s="175"/>
      <c r="E52" s="175"/>
      <c r="F52" s="175"/>
      <c r="G52" s="175"/>
      <c r="H52" s="61"/>
    </row>
    <row r="53" spans="1:8">
      <c r="A53" s="34"/>
      <c r="B53" s="175"/>
      <c r="C53" s="175"/>
      <c r="D53" s="175"/>
      <c r="E53" s="175"/>
      <c r="F53" s="175"/>
      <c r="G53" s="175"/>
      <c r="H53" s="61"/>
    </row>
    <row r="54" spans="1:8">
      <c r="A54" s="34"/>
      <c r="B54" s="29" t="s">
        <v>53</v>
      </c>
      <c r="C54" s="62"/>
      <c r="D54" s="34"/>
      <c r="E54" s="34"/>
      <c r="F54" s="34"/>
    </row>
    <row r="55" spans="1:8">
      <c r="A55" s="34"/>
      <c r="B55" s="29"/>
      <c r="C55" s="62"/>
      <c r="D55" s="34"/>
      <c r="E55" s="34"/>
      <c r="F55" s="34"/>
    </row>
    <row r="56" spans="1:8">
      <c r="A56" s="34"/>
      <c r="B56" s="29"/>
      <c r="C56" s="62"/>
      <c r="D56" s="34"/>
      <c r="E56" s="34"/>
      <c r="F56" s="34"/>
    </row>
    <row r="57" spans="1:8">
      <c r="A57" s="34"/>
      <c r="B57" s="29"/>
      <c r="C57" s="62"/>
      <c r="D57" s="34"/>
      <c r="E57" s="34"/>
      <c r="F57" s="34"/>
    </row>
    <row r="58" spans="1:8">
      <c r="A58" s="34"/>
      <c r="B58" s="29"/>
      <c r="C58" s="62"/>
      <c r="D58" s="34"/>
      <c r="E58" s="34"/>
      <c r="F58" s="34"/>
    </row>
    <row r="59" spans="1:8">
      <c r="A59" s="34"/>
      <c r="B59" s="29"/>
      <c r="C59" s="62"/>
      <c r="D59" s="34"/>
      <c r="E59" s="34"/>
      <c r="F59" s="34"/>
    </row>
    <row r="60" spans="1:8" ht="20.25">
      <c r="A60" s="176" t="s">
        <v>54</v>
      </c>
      <c r="B60" s="176"/>
      <c r="C60" s="176"/>
      <c r="D60" s="176"/>
      <c r="E60" s="176"/>
      <c r="F60" s="176"/>
      <c r="G60" s="50"/>
      <c r="H60" s="63"/>
    </row>
    <row r="61" spans="1:8">
      <c r="A61" s="165" t="s">
        <v>95</v>
      </c>
      <c r="B61" s="165"/>
      <c r="C61" s="166">
        <f>C4</f>
        <v>0</v>
      </c>
      <c r="D61" s="166"/>
      <c r="E61" s="166"/>
      <c r="F61" s="166"/>
      <c r="G61" s="50"/>
      <c r="H61" s="63"/>
    </row>
    <row r="62" spans="1:8">
      <c r="A62" s="50" t="s">
        <v>7</v>
      </c>
      <c r="B62" s="50" t="s">
        <v>8</v>
      </c>
      <c r="C62" s="50" t="s">
        <v>9</v>
      </c>
      <c r="D62" s="50" t="s">
        <v>10</v>
      </c>
      <c r="E62" s="50" t="s">
        <v>11</v>
      </c>
      <c r="F62" s="51" t="s">
        <v>12</v>
      </c>
      <c r="G62" s="50"/>
      <c r="H62" s="50" t="s">
        <v>93</v>
      </c>
    </row>
    <row r="63" spans="1:8">
      <c r="A63" s="37">
        <v>35</v>
      </c>
      <c r="B63" s="37" t="s">
        <v>55</v>
      </c>
      <c r="C63" s="37" t="s">
        <v>56</v>
      </c>
      <c r="D63" s="43">
        <f>Prices!D69</f>
        <v>11</v>
      </c>
      <c r="E63" s="52">
        <f>SUM(Start:End!E61:E61)</f>
        <v>0</v>
      </c>
      <c r="F63" s="64">
        <f t="shared" ref="F63:F115" si="1">D63*E63</f>
        <v>0</v>
      </c>
      <c r="G63" s="65"/>
      <c r="H63" s="54">
        <f>((Prices!E69*Prices!G69)*TOTAL!E63)</f>
        <v>0</v>
      </c>
    </row>
    <row r="64" spans="1:8">
      <c r="A64" s="37">
        <v>36</v>
      </c>
      <c r="B64" s="37" t="s">
        <v>57</v>
      </c>
      <c r="C64" s="37" t="s">
        <v>56</v>
      </c>
      <c r="D64" s="43">
        <f>Prices!D70</f>
        <v>11</v>
      </c>
      <c r="E64" s="52">
        <f>SUM(Start:End!E62:E62)</f>
        <v>0</v>
      </c>
      <c r="F64" s="64">
        <f t="shared" si="1"/>
        <v>0</v>
      </c>
      <c r="G64" s="65"/>
      <c r="H64" s="54">
        <f>((Prices!E70*Prices!G70)*TOTAL!E64)</f>
        <v>0</v>
      </c>
    </row>
    <row r="65" spans="1:12">
      <c r="A65" s="37">
        <v>37</v>
      </c>
      <c r="B65" s="37" t="s">
        <v>58</v>
      </c>
      <c r="C65" s="37" t="s">
        <v>56</v>
      </c>
      <c r="D65" s="43">
        <f>Prices!D71</f>
        <v>11</v>
      </c>
      <c r="E65" s="52">
        <f>SUM(Start:End!E63:E63)</f>
        <v>0</v>
      </c>
      <c r="F65" s="64">
        <f t="shared" si="1"/>
        <v>0</v>
      </c>
      <c r="G65" s="65"/>
      <c r="H65" s="54">
        <f>((Prices!E71*Prices!G71)*TOTAL!E65)</f>
        <v>0</v>
      </c>
    </row>
    <row r="66" spans="1:12">
      <c r="A66" s="37">
        <v>38</v>
      </c>
      <c r="B66" s="37" t="s">
        <v>59</v>
      </c>
      <c r="C66" s="37" t="s">
        <v>56</v>
      </c>
      <c r="D66" s="43">
        <f>Prices!D72</f>
        <v>11</v>
      </c>
      <c r="E66" s="52">
        <f>SUM(Start:End!E64:E64)</f>
        <v>0</v>
      </c>
      <c r="F66" s="64">
        <f t="shared" si="1"/>
        <v>0</v>
      </c>
      <c r="G66" s="65"/>
      <c r="H66" s="54">
        <f>((Prices!E72*Prices!G72)*TOTAL!E66)</f>
        <v>0</v>
      </c>
    </row>
    <row r="67" spans="1:12">
      <c r="A67" s="37">
        <v>39</v>
      </c>
      <c r="B67" s="37" t="s">
        <v>60</v>
      </c>
      <c r="C67" s="37" t="s">
        <v>56</v>
      </c>
      <c r="D67" s="43">
        <f>Prices!D73</f>
        <v>11</v>
      </c>
      <c r="E67" s="52">
        <f>SUM(Start:End!E65:E65)</f>
        <v>0</v>
      </c>
      <c r="F67" s="64">
        <f t="shared" si="1"/>
        <v>0</v>
      </c>
      <c r="G67" s="65"/>
      <c r="H67" s="54">
        <f>((Prices!E73*Prices!G73)*TOTAL!E67)</f>
        <v>0</v>
      </c>
    </row>
    <row r="68" spans="1:12" hidden="1">
      <c r="A68" s="37">
        <v>40</v>
      </c>
      <c r="B68" s="37" t="s">
        <v>61</v>
      </c>
      <c r="C68" s="37" t="s">
        <v>56</v>
      </c>
      <c r="D68" s="43">
        <f>Prices!D74</f>
        <v>10</v>
      </c>
      <c r="E68" s="52">
        <f>SUM(Start:End!E66:E66)</f>
        <v>0</v>
      </c>
      <c r="F68" s="64">
        <f t="shared" si="1"/>
        <v>0</v>
      </c>
      <c r="G68" s="65"/>
      <c r="H68" s="54">
        <f>((Prices!E74*Prices!G74)*TOTAL!E68)</f>
        <v>0</v>
      </c>
    </row>
    <row r="69" spans="1:12">
      <c r="A69" s="37">
        <v>41</v>
      </c>
      <c r="B69" s="37" t="s">
        <v>114</v>
      </c>
      <c r="C69" s="37" t="s">
        <v>56</v>
      </c>
      <c r="D69" s="43">
        <f>Prices!D75</f>
        <v>11</v>
      </c>
      <c r="E69" s="52">
        <f>SUM(Start:End!E67:E67)</f>
        <v>0</v>
      </c>
      <c r="F69" s="64">
        <f t="shared" si="1"/>
        <v>0</v>
      </c>
      <c r="G69" s="65"/>
      <c r="H69" s="54">
        <f>((Prices!E75*Prices!G75)*TOTAL!E69)</f>
        <v>0</v>
      </c>
    </row>
    <row r="70" spans="1:12">
      <c r="A70" s="37">
        <v>42</v>
      </c>
      <c r="B70" s="37" t="s">
        <v>99</v>
      </c>
      <c r="C70" s="37" t="s">
        <v>56</v>
      </c>
      <c r="D70" s="43">
        <f>Prices!D76</f>
        <v>11</v>
      </c>
      <c r="E70" s="52">
        <f>SUM(Start:End!E68:E68)</f>
        <v>0</v>
      </c>
      <c r="F70" s="64">
        <f t="shared" si="1"/>
        <v>0</v>
      </c>
      <c r="G70" s="65"/>
      <c r="H70" s="54">
        <f>((Prices!E76*Prices!G76)*TOTAL!E70)</f>
        <v>0</v>
      </c>
    </row>
    <row r="71" spans="1:12">
      <c r="A71" s="37">
        <v>43</v>
      </c>
      <c r="B71" s="37" t="s">
        <v>62</v>
      </c>
      <c r="C71" s="37" t="s">
        <v>56</v>
      </c>
      <c r="D71" s="43">
        <f>Prices!D77</f>
        <v>11</v>
      </c>
      <c r="E71" s="52">
        <f>SUM(Start:End!E69:E69)</f>
        <v>0</v>
      </c>
      <c r="F71" s="64">
        <f t="shared" si="1"/>
        <v>0</v>
      </c>
      <c r="G71" s="65"/>
      <c r="H71" s="54">
        <f>((Prices!E77*Prices!G77)*TOTAL!E71)</f>
        <v>0</v>
      </c>
      <c r="I71" s="33" t="s">
        <v>21</v>
      </c>
    </row>
    <row r="72" spans="1:12">
      <c r="A72" s="37">
        <v>44</v>
      </c>
      <c r="B72" s="37" t="s">
        <v>63</v>
      </c>
      <c r="C72" s="37" t="s">
        <v>56</v>
      </c>
      <c r="D72" s="43">
        <f>Prices!D78</f>
        <v>11</v>
      </c>
      <c r="E72" s="52">
        <f>SUM(Start:End!E70:E70)</f>
        <v>0</v>
      </c>
      <c r="F72" s="64">
        <f t="shared" si="1"/>
        <v>0</v>
      </c>
      <c r="G72" s="65"/>
      <c r="H72" s="54">
        <f>((Prices!E78*Prices!G78)*TOTAL!E72)</f>
        <v>0</v>
      </c>
    </row>
    <row r="73" spans="1:12">
      <c r="A73" s="37">
        <v>45</v>
      </c>
      <c r="B73" s="37" t="s">
        <v>64</v>
      </c>
      <c r="C73" s="37" t="s">
        <v>56</v>
      </c>
      <c r="D73" s="43">
        <f>Prices!D79</f>
        <v>11</v>
      </c>
      <c r="E73" s="52">
        <f>SUM(Start:End!E71:E71)</f>
        <v>0</v>
      </c>
      <c r="F73" s="64">
        <f t="shared" si="1"/>
        <v>0</v>
      </c>
      <c r="G73" s="65"/>
      <c r="H73" s="54">
        <f>((Prices!E79*Prices!G79)*TOTAL!E73)</f>
        <v>0</v>
      </c>
    </row>
    <row r="74" spans="1:12">
      <c r="A74" s="37">
        <v>46</v>
      </c>
      <c r="B74" s="37" t="s">
        <v>65</v>
      </c>
      <c r="C74" s="37" t="s">
        <v>135</v>
      </c>
      <c r="D74" s="43">
        <f>Prices!D80</f>
        <v>6.8</v>
      </c>
      <c r="E74" s="52">
        <f>SUM(Start:End!E72:E72)</f>
        <v>0</v>
      </c>
      <c r="F74" s="64">
        <f t="shared" si="1"/>
        <v>0</v>
      </c>
      <c r="G74" s="65"/>
      <c r="H74" s="54">
        <f>((Prices!E80*Prices!G80)*TOTAL!E74)</f>
        <v>0</v>
      </c>
    </row>
    <row r="75" spans="1:12">
      <c r="A75" s="37">
        <v>47</v>
      </c>
      <c r="B75" s="37" t="s">
        <v>66</v>
      </c>
      <c r="C75" s="37" t="s">
        <v>135</v>
      </c>
      <c r="D75" s="43">
        <f>Prices!D81</f>
        <v>6.8</v>
      </c>
      <c r="E75" s="52">
        <f>SUM(Start:End!E73:E73)</f>
        <v>0</v>
      </c>
      <c r="F75" s="64">
        <f t="shared" si="1"/>
        <v>0</v>
      </c>
      <c r="G75" s="65"/>
      <c r="H75" s="54">
        <f>((Prices!E81*Prices!G81)*TOTAL!E75)</f>
        <v>0</v>
      </c>
    </row>
    <row r="76" spans="1:12" hidden="1">
      <c r="A76" s="37">
        <v>48</v>
      </c>
      <c r="B76" s="37" t="s">
        <v>67</v>
      </c>
      <c r="C76" s="37" t="s">
        <v>136</v>
      </c>
      <c r="D76" s="43">
        <f>Prices!D82</f>
        <v>10</v>
      </c>
      <c r="E76" s="52">
        <f>SUM(Start:End!E74:E74)</f>
        <v>0</v>
      </c>
      <c r="F76" s="64">
        <f t="shared" si="1"/>
        <v>0</v>
      </c>
      <c r="G76" s="65"/>
      <c r="H76" s="54">
        <f>((Prices!E82*Prices!G82)*TOTAL!E76)</f>
        <v>0</v>
      </c>
    </row>
    <row r="77" spans="1:12">
      <c r="A77" s="37">
        <v>49</v>
      </c>
      <c r="B77" s="37" t="s">
        <v>68</v>
      </c>
      <c r="C77" s="37" t="s">
        <v>135</v>
      </c>
      <c r="D77" s="43">
        <f>Prices!D83</f>
        <v>6.8</v>
      </c>
      <c r="E77" s="52">
        <f>SUM(Start:End!E75:E75)</f>
        <v>0</v>
      </c>
      <c r="F77" s="64">
        <f t="shared" si="1"/>
        <v>0</v>
      </c>
      <c r="G77" s="65"/>
      <c r="H77" s="54">
        <f>((Prices!E83*Prices!G83)*TOTAL!E77)</f>
        <v>0</v>
      </c>
    </row>
    <row r="78" spans="1:12">
      <c r="A78" s="37">
        <v>50</v>
      </c>
      <c r="B78" s="37" t="s">
        <v>69</v>
      </c>
      <c r="C78" s="37" t="s">
        <v>70</v>
      </c>
      <c r="D78" s="43">
        <f>Prices!D84</f>
        <v>11</v>
      </c>
      <c r="E78" s="52">
        <f>SUM(Start:End!E76:E76)</f>
        <v>0</v>
      </c>
      <c r="F78" s="64">
        <f t="shared" si="1"/>
        <v>0</v>
      </c>
      <c r="G78" s="65"/>
      <c r="H78" s="54">
        <f>((Prices!E84*Prices!G84)*TOTAL!E78)</f>
        <v>0</v>
      </c>
    </row>
    <row r="79" spans="1:12" s="5" customFormat="1">
      <c r="A79" s="37">
        <v>51</v>
      </c>
      <c r="B79" s="14" t="s">
        <v>71</v>
      </c>
      <c r="C79" s="14" t="s">
        <v>103</v>
      </c>
      <c r="D79" s="43">
        <f>Prices!D85</f>
        <v>8.3000000000000007</v>
      </c>
      <c r="E79" s="52">
        <f>SUM(Start:End!E77:E77)</f>
        <v>0</v>
      </c>
      <c r="F79" s="64">
        <f t="shared" si="1"/>
        <v>0</v>
      </c>
      <c r="G79" s="65"/>
      <c r="H79" s="54">
        <f>((Prices!E85*Prices!G85)*TOTAL!E79)</f>
        <v>0</v>
      </c>
      <c r="I79" s="7"/>
      <c r="J79" s="7"/>
      <c r="K79" s="7"/>
      <c r="L79" s="7"/>
    </row>
    <row r="80" spans="1:12" s="5" customFormat="1">
      <c r="A80" s="37">
        <v>52</v>
      </c>
      <c r="B80" s="14" t="s">
        <v>72</v>
      </c>
      <c r="C80" s="14" t="s">
        <v>103</v>
      </c>
      <c r="D80" s="43">
        <f>Prices!D86</f>
        <v>8.3000000000000007</v>
      </c>
      <c r="E80" s="52">
        <f>SUM(Start:End!E78:E78)</f>
        <v>0</v>
      </c>
      <c r="F80" s="64">
        <f t="shared" si="1"/>
        <v>0</v>
      </c>
      <c r="G80" s="65"/>
      <c r="H80" s="54">
        <f>((Prices!E86*Prices!G86)*TOTAL!E80)</f>
        <v>0</v>
      </c>
      <c r="I80" s="7"/>
      <c r="J80" s="7"/>
      <c r="K80" s="7"/>
      <c r="L80" s="7"/>
    </row>
    <row r="81" spans="1:12" s="5" customFormat="1">
      <c r="A81" s="37">
        <v>53</v>
      </c>
      <c r="B81" s="14" t="s">
        <v>73</v>
      </c>
      <c r="C81" s="14" t="s">
        <v>103</v>
      </c>
      <c r="D81" s="43">
        <f>Prices!D87</f>
        <v>8.3000000000000007</v>
      </c>
      <c r="E81" s="52">
        <f>SUM(Start:End!E79:E79)</f>
        <v>0</v>
      </c>
      <c r="F81" s="64">
        <f t="shared" si="1"/>
        <v>0</v>
      </c>
      <c r="G81" s="65"/>
      <c r="H81" s="54">
        <f>((Prices!E87*Prices!G87)*TOTAL!E81)</f>
        <v>0</v>
      </c>
      <c r="I81" s="7"/>
      <c r="J81" s="7"/>
      <c r="K81" s="7"/>
      <c r="L81" s="7"/>
    </row>
    <row r="82" spans="1:12" s="5" customFormat="1">
      <c r="A82" s="37">
        <v>54</v>
      </c>
      <c r="B82" s="14" t="s">
        <v>115</v>
      </c>
      <c r="C82" s="14" t="s">
        <v>103</v>
      </c>
      <c r="D82" s="43">
        <f>Prices!D88</f>
        <v>8.3000000000000007</v>
      </c>
      <c r="E82" s="52">
        <f>SUM(Start:End!E80:E80)</f>
        <v>0</v>
      </c>
      <c r="F82" s="64">
        <f t="shared" si="1"/>
        <v>0</v>
      </c>
      <c r="G82" s="65"/>
      <c r="H82" s="54">
        <f>((Prices!E88*Prices!G88)*TOTAL!E82)</f>
        <v>0</v>
      </c>
      <c r="I82" s="7"/>
      <c r="J82" s="7"/>
      <c r="K82" s="7"/>
      <c r="L82" s="7"/>
    </row>
    <row r="83" spans="1:12" s="5" customFormat="1">
      <c r="A83" s="37">
        <v>55</v>
      </c>
      <c r="B83" s="14" t="s">
        <v>75</v>
      </c>
      <c r="C83" s="14" t="s">
        <v>103</v>
      </c>
      <c r="D83" s="43">
        <f>Prices!D89</f>
        <v>8.3000000000000007</v>
      </c>
      <c r="E83" s="52">
        <f>SUM(Start:End!E81:E81)</f>
        <v>0</v>
      </c>
      <c r="F83" s="64">
        <f t="shared" si="1"/>
        <v>0</v>
      </c>
      <c r="G83" s="65"/>
      <c r="H83" s="54">
        <f>((Prices!E89*Prices!G89)*TOTAL!E83)</f>
        <v>0</v>
      </c>
      <c r="I83" s="7"/>
      <c r="J83" s="7"/>
      <c r="K83" s="7"/>
      <c r="L83" s="7"/>
    </row>
    <row r="84" spans="1:12" s="5" customFormat="1">
      <c r="A84" s="37">
        <v>56</v>
      </c>
      <c r="B84" s="14" t="s">
        <v>76</v>
      </c>
      <c r="C84" s="14" t="s">
        <v>103</v>
      </c>
      <c r="D84" s="43">
        <f>Prices!D90</f>
        <v>8.3000000000000007</v>
      </c>
      <c r="E84" s="52">
        <f>SUM(Start:End!E82:E82)</f>
        <v>0</v>
      </c>
      <c r="F84" s="64">
        <f t="shared" si="1"/>
        <v>0</v>
      </c>
      <c r="G84" s="65"/>
      <c r="H84" s="54">
        <f>((Prices!E90*Prices!G90)*TOTAL!E84)</f>
        <v>0</v>
      </c>
      <c r="I84" s="7"/>
      <c r="J84" s="7"/>
      <c r="K84" s="7"/>
      <c r="L84" s="7"/>
    </row>
    <row r="85" spans="1:12" s="5" customFormat="1">
      <c r="A85" s="37">
        <v>57</v>
      </c>
      <c r="B85" s="14" t="s">
        <v>77</v>
      </c>
      <c r="C85" s="14" t="s">
        <v>103</v>
      </c>
      <c r="D85" s="43">
        <f>Prices!D91</f>
        <v>8.3000000000000007</v>
      </c>
      <c r="E85" s="52">
        <f>SUM(Start:End!E83:E83)</f>
        <v>0</v>
      </c>
      <c r="F85" s="64">
        <f t="shared" si="1"/>
        <v>0</v>
      </c>
      <c r="G85" s="65"/>
      <c r="H85" s="54">
        <f>((Prices!E91*Prices!G91)*TOTAL!E85)</f>
        <v>0</v>
      </c>
    </row>
    <row r="86" spans="1:12" s="5" customFormat="1">
      <c r="A86" s="37">
        <v>58</v>
      </c>
      <c r="B86" s="14" t="s">
        <v>78</v>
      </c>
      <c r="C86" s="14" t="s">
        <v>103</v>
      </c>
      <c r="D86" s="43">
        <f>Prices!D92</f>
        <v>8.3000000000000007</v>
      </c>
      <c r="E86" s="52">
        <f>SUM(Start:End!E84:E84)</f>
        <v>0</v>
      </c>
      <c r="F86" s="64">
        <f t="shared" si="1"/>
        <v>0</v>
      </c>
      <c r="G86" s="65"/>
      <c r="H86" s="54">
        <f>((Prices!E92*Prices!G92)*TOTAL!E86)</f>
        <v>0</v>
      </c>
    </row>
    <row r="87" spans="1:12" s="5" customFormat="1">
      <c r="A87" s="37">
        <v>59</v>
      </c>
      <c r="B87" s="14" t="s">
        <v>79</v>
      </c>
      <c r="C87" s="14" t="s">
        <v>103</v>
      </c>
      <c r="D87" s="43">
        <f>Prices!D93</f>
        <v>8.3000000000000007</v>
      </c>
      <c r="E87" s="52">
        <f>SUM(Start:End!E85:E85)</f>
        <v>0</v>
      </c>
      <c r="F87" s="64">
        <f t="shared" si="1"/>
        <v>0</v>
      </c>
      <c r="G87" s="65"/>
      <c r="H87" s="54">
        <f>((Prices!E93*Prices!G93)*TOTAL!E87)</f>
        <v>0</v>
      </c>
    </row>
    <row r="88" spans="1:12" s="5" customFormat="1">
      <c r="A88" s="37">
        <v>60</v>
      </c>
      <c r="B88" s="14" t="s">
        <v>80</v>
      </c>
      <c r="C88" s="14" t="s">
        <v>103</v>
      </c>
      <c r="D88" s="43">
        <f>Prices!D94</f>
        <v>8.3000000000000007</v>
      </c>
      <c r="E88" s="52">
        <f>SUM(Start:End!E86:E86)</f>
        <v>0</v>
      </c>
      <c r="F88" s="64">
        <f t="shared" si="1"/>
        <v>0</v>
      </c>
      <c r="G88" s="65"/>
      <c r="H88" s="54">
        <f>((Prices!E94*Prices!G94)*TOTAL!E88)</f>
        <v>0</v>
      </c>
    </row>
    <row r="89" spans="1:12" s="5" customFormat="1">
      <c r="A89" s="37">
        <v>61</v>
      </c>
      <c r="B89" s="14" t="s">
        <v>90</v>
      </c>
      <c r="C89" s="14" t="s">
        <v>103</v>
      </c>
      <c r="D89" s="43">
        <f>Prices!D95</f>
        <v>8.3000000000000007</v>
      </c>
      <c r="E89" s="52">
        <f>SUM(Start:End!E87:E87)</f>
        <v>0</v>
      </c>
      <c r="F89" s="64">
        <f t="shared" si="1"/>
        <v>0</v>
      </c>
      <c r="G89" s="65"/>
      <c r="H89" s="54">
        <f>((Prices!E95*Prices!G95)*TOTAL!E89)</f>
        <v>0</v>
      </c>
    </row>
    <row r="90" spans="1:12" s="5" customFormat="1">
      <c r="A90" s="37">
        <v>62</v>
      </c>
      <c r="B90" s="14" t="s">
        <v>81</v>
      </c>
      <c r="C90" s="14" t="s">
        <v>103</v>
      </c>
      <c r="D90" s="43">
        <f>Prices!D96</f>
        <v>8.3000000000000007</v>
      </c>
      <c r="E90" s="52">
        <f>SUM(Start:End!E88:E88)</f>
        <v>0</v>
      </c>
      <c r="F90" s="64">
        <f t="shared" si="1"/>
        <v>0</v>
      </c>
      <c r="G90" s="65"/>
      <c r="H90" s="54">
        <f>((Prices!E96*Prices!G96)*TOTAL!E90)</f>
        <v>0</v>
      </c>
    </row>
    <row r="91" spans="1:12">
      <c r="A91" s="37">
        <v>63</v>
      </c>
      <c r="B91" s="37" t="s">
        <v>71</v>
      </c>
      <c r="C91" s="37" t="s">
        <v>104</v>
      </c>
      <c r="D91" s="43">
        <f>Prices!D97</f>
        <v>16.600000000000001</v>
      </c>
      <c r="E91" s="52">
        <f>SUM(Start:End!E89:E89)</f>
        <v>0</v>
      </c>
      <c r="F91" s="64">
        <f t="shared" si="1"/>
        <v>0</v>
      </c>
      <c r="G91" s="65"/>
      <c r="H91" s="54">
        <f>((Prices!E97*Prices!G97)*TOTAL!E91)</f>
        <v>0</v>
      </c>
      <c r="I91" s="34"/>
      <c r="J91" s="34"/>
      <c r="K91" s="34"/>
      <c r="L91" s="34"/>
    </row>
    <row r="92" spans="1:12">
      <c r="A92" s="37">
        <v>64</v>
      </c>
      <c r="B92" s="37" t="s">
        <v>72</v>
      </c>
      <c r="C92" s="37" t="s">
        <v>104</v>
      </c>
      <c r="D92" s="43">
        <f>Prices!D98</f>
        <v>16.600000000000001</v>
      </c>
      <c r="E92" s="52">
        <f>SUM(Start:End!E90:E90)</f>
        <v>0</v>
      </c>
      <c r="F92" s="64">
        <f t="shared" si="1"/>
        <v>0</v>
      </c>
      <c r="G92" s="65"/>
      <c r="H92" s="54">
        <f>((Prices!E98*Prices!G98)*TOTAL!E92)</f>
        <v>0</v>
      </c>
      <c r="I92" s="34"/>
      <c r="J92" s="34"/>
      <c r="K92" s="34"/>
      <c r="L92" s="34"/>
    </row>
    <row r="93" spans="1:12">
      <c r="A93" s="37">
        <v>65</v>
      </c>
      <c r="B93" s="37" t="s">
        <v>73</v>
      </c>
      <c r="C93" s="37" t="s">
        <v>104</v>
      </c>
      <c r="D93" s="43">
        <f>Prices!D99</f>
        <v>16.600000000000001</v>
      </c>
      <c r="E93" s="52">
        <f>SUM(Start:End!E91:E91)</f>
        <v>0</v>
      </c>
      <c r="F93" s="64">
        <f t="shared" si="1"/>
        <v>0</v>
      </c>
      <c r="G93" s="65"/>
      <c r="H93" s="54">
        <f>((Prices!E99*Prices!G99)*TOTAL!E93)</f>
        <v>0</v>
      </c>
      <c r="I93" s="34"/>
      <c r="J93" s="34"/>
      <c r="K93" s="34"/>
      <c r="L93" s="34"/>
    </row>
    <row r="94" spans="1:12">
      <c r="A94" s="37">
        <v>66</v>
      </c>
      <c r="B94" s="37" t="s">
        <v>115</v>
      </c>
      <c r="C94" s="37" t="s">
        <v>104</v>
      </c>
      <c r="D94" s="43">
        <f>Prices!D100</f>
        <v>16.600000000000001</v>
      </c>
      <c r="E94" s="52">
        <f>SUM(Start:End!E92:E92)</f>
        <v>0</v>
      </c>
      <c r="F94" s="64">
        <f t="shared" si="1"/>
        <v>0</v>
      </c>
      <c r="G94" s="65"/>
      <c r="H94" s="54">
        <f>((Prices!E100*Prices!G100)*TOTAL!E94)</f>
        <v>0</v>
      </c>
      <c r="I94" s="34"/>
      <c r="J94" s="34"/>
      <c r="K94" s="34"/>
      <c r="L94" s="34"/>
    </row>
    <row r="95" spans="1:12">
      <c r="A95" s="37">
        <v>67</v>
      </c>
      <c r="B95" s="37" t="s">
        <v>75</v>
      </c>
      <c r="C95" s="37" t="s">
        <v>104</v>
      </c>
      <c r="D95" s="43">
        <f>Prices!D101</f>
        <v>16.600000000000001</v>
      </c>
      <c r="E95" s="52">
        <f>SUM(Start:End!E93:E93)</f>
        <v>0</v>
      </c>
      <c r="F95" s="64">
        <f t="shared" si="1"/>
        <v>0</v>
      </c>
      <c r="G95" s="65"/>
      <c r="H95" s="54">
        <f>((Prices!E101*Prices!G101)*TOTAL!E95)</f>
        <v>0</v>
      </c>
      <c r="I95" s="34"/>
      <c r="J95" s="34"/>
      <c r="K95" s="34"/>
      <c r="L95" s="34"/>
    </row>
    <row r="96" spans="1:12">
      <c r="A96" s="37">
        <v>68</v>
      </c>
      <c r="B96" s="37" t="s">
        <v>76</v>
      </c>
      <c r="C96" s="37" t="s">
        <v>104</v>
      </c>
      <c r="D96" s="43">
        <f>Prices!D102</f>
        <v>16.600000000000001</v>
      </c>
      <c r="E96" s="52">
        <f>SUM(Start:End!E94:E94)</f>
        <v>0</v>
      </c>
      <c r="F96" s="64">
        <f t="shared" si="1"/>
        <v>0</v>
      </c>
      <c r="G96" s="65"/>
      <c r="H96" s="54">
        <f>((Prices!E102*Prices!G102)*TOTAL!E96)</f>
        <v>0</v>
      </c>
      <c r="I96" s="34"/>
      <c r="J96" s="34"/>
      <c r="K96" s="34"/>
      <c r="L96" s="34"/>
    </row>
    <row r="97" spans="1:8">
      <c r="A97" s="37">
        <v>69</v>
      </c>
      <c r="B97" s="37" t="s">
        <v>77</v>
      </c>
      <c r="C97" s="37" t="s">
        <v>104</v>
      </c>
      <c r="D97" s="43">
        <f>Prices!D103</f>
        <v>16.600000000000001</v>
      </c>
      <c r="E97" s="52">
        <f>SUM(Start:End!E95:E95)</f>
        <v>0</v>
      </c>
      <c r="F97" s="64">
        <f t="shared" si="1"/>
        <v>0</v>
      </c>
      <c r="G97" s="65"/>
      <c r="H97" s="54">
        <f>((Prices!E103*Prices!G103)*TOTAL!E97)</f>
        <v>0</v>
      </c>
    </row>
    <row r="98" spans="1:8">
      <c r="A98" s="37">
        <v>70</v>
      </c>
      <c r="B98" s="37" t="s">
        <v>78</v>
      </c>
      <c r="C98" s="37" t="s">
        <v>104</v>
      </c>
      <c r="D98" s="43">
        <f>Prices!D104</f>
        <v>16.600000000000001</v>
      </c>
      <c r="E98" s="52">
        <f>SUM(Start:End!E96:E96)</f>
        <v>0</v>
      </c>
      <c r="F98" s="64">
        <f t="shared" si="1"/>
        <v>0</v>
      </c>
      <c r="G98" s="65"/>
      <c r="H98" s="54">
        <f>((Prices!E104*Prices!G104)*TOTAL!E98)</f>
        <v>0</v>
      </c>
    </row>
    <row r="99" spans="1:8">
      <c r="A99" s="37">
        <v>71</v>
      </c>
      <c r="B99" s="37" t="s">
        <v>79</v>
      </c>
      <c r="C99" s="37" t="s">
        <v>104</v>
      </c>
      <c r="D99" s="16">
        <f>Prices!D99</f>
        <v>16.600000000000001</v>
      </c>
      <c r="E99" s="52">
        <f>SUM(Start:End!E97:E97)</f>
        <v>0</v>
      </c>
      <c r="F99" s="64">
        <f t="shared" si="1"/>
        <v>0</v>
      </c>
      <c r="G99" s="65"/>
      <c r="H99" s="54">
        <f>((Prices!E105*Prices!G105)*TOTAL!E99)</f>
        <v>0</v>
      </c>
    </row>
    <row r="100" spans="1:8">
      <c r="A100" s="37">
        <v>72</v>
      </c>
      <c r="B100" s="37" t="s">
        <v>80</v>
      </c>
      <c r="C100" s="37" t="s">
        <v>104</v>
      </c>
      <c r="D100" s="16">
        <f>Prices!D100</f>
        <v>16.600000000000001</v>
      </c>
      <c r="E100" s="52">
        <f>SUM(Start:End!E98:E98)</f>
        <v>0</v>
      </c>
      <c r="F100" s="64">
        <f t="shared" si="1"/>
        <v>0</v>
      </c>
      <c r="G100" s="65"/>
      <c r="H100" s="54">
        <f>((Prices!E106*Prices!G106)*TOTAL!E100)</f>
        <v>0</v>
      </c>
    </row>
    <row r="101" spans="1:8">
      <c r="A101" s="37">
        <v>73</v>
      </c>
      <c r="B101" s="37" t="s">
        <v>90</v>
      </c>
      <c r="C101" s="37" t="s">
        <v>104</v>
      </c>
      <c r="D101" s="16">
        <f>Prices!D101</f>
        <v>16.600000000000001</v>
      </c>
      <c r="E101" s="52">
        <f>SUM(Start:End!E99:E99)</f>
        <v>0</v>
      </c>
      <c r="F101" s="64">
        <f t="shared" si="1"/>
        <v>0</v>
      </c>
      <c r="G101" s="65"/>
      <c r="H101" s="54">
        <f>((Prices!E107*Prices!G107)*TOTAL!E101)</f>
        <v>0</v>
      </c>
    </row>
    <row r="102" spans="1:8" ht="13.5" thickBot="1">
      <c r="A102" s="37">
        <v>74</v>
      </c>
      <c r="B102" s="37" t="s">
        <v>81</v>
      </c>
      <c r="C102" s="37" t="s">
        <v>104</v>
      </c>
      <c r="D102" s="16">
        <f>Prices!D102</f>
        <v>16.600000000000001</v>
      </c>
      <c r="E102" s="52">
        <f>SUM(Start:End!E100:E100)</f>
        <v>0</v>
      </c>
      <c r="F102" s="64">
        <f t="shared" si="1"/>
        <v>0</v>
      </c>
      <c r="G102" s="65"/>
      <c r="H102" s="54">
        <f>((Prices!E108*Prices!G108)*TOTAL!E102)</f>
        <v>0</v>
      </c>
    </row>
    <row r="103" spans="1:8" ht="13.5" thickBot="1">
      <c r="A103" s="37">
        <v>75</v>
      </c>
      <c r="B103" s="114" t="s">
        <v>119</v>
      </c>
      <c r="C103" s="115" t="s">
        <v>56</v>
      </c>
      <c r="D103" s="16">
        <f>Prices!D109</f>
        <v>11</v>
      </c>
      <c r="E103" s="52">
        <f>SUM(Start:End!E101:E101)</f>
        <v>0</v>
      </c>
      <c r="F103" s="64">
        <f t="shared" si="1"/>
        <v>0</v>
      </c>
      <c r="G103" s="65"/>
      <c r="H103" s="54">
        <f>((Prices!E109*Prices!G109)*TOTAL!E103)</f>
        <v>0</v>
      </c>
    </row>
    <row r="104" spans="1:8" ht="13.5" thickBot="1">
      <c r="A104" s="37">
        <v>76</v>
      </c>
      <c r="B104" s="117" t="s">
        <v>120</v>
      </c>
      <c r="C104" s="118" t="s">
        <v>56</v>
      </c>
      <c r="D104" s="16">
        <f>Prices!D110</f>
        <v>11</v>
      </c>
      <c r="E104" s="52">
        <f>SUM(Start:End!E102:E102)</f>
        <v>0</v>
      </c>
      <c r="F104" s="64">
        <f t="shared" si="1"/>
        <v>0</v>
      </c>
      <c r="G104" s="65"/>
      <c r="H104" s="54">
        <f>((Prices!E110*Prices!G110)*TOTAL!E104)</f>
        <v>0</v>
      </c>
    </row>
    <row r="105" spans="1:8" ht="13.5" thickBot="1">
      <c r="A105" s="37">
        <v>77</v>
      </c>
      <c r="B105" s="117" t="s">
        <v>121</v>
      </c>
      <c r="C105" s="118" t="s">
        <v>56</v>
      </c>
      <c r="D105" s="16">
        <f>Prices!D111</f>
        <v>11</v>
      </c>
      <c r="E105" s="52">
        <f>SUM(Start:End!E103:E103)</f>
        <v>0</v>
      </c>
      <c r="F105" s="64">
        <f t="shared" si="1"/>
        <v>0</v>
      </c>
      <c r="G105" s="65"/>
      <c r="H105" s="54">
        <f>((Prices!E111*Prices!G111)*TOTAL!E105)</f>
        <v>0</v>
      </c>
    </row>
    <row r="106" spans="1:8" ht="13.5" thickBot="1">
      <c r="B106" s="117" t="s">
        <v>122</v>
      </c>
      <c r="C106" s="118" t="s">
        <v>56</v>
      </c>
      <c r="D106" s="16">
        <f>Prices!D112</f>
        <v>11</v>
      </c>
      <c r="E106" s="52">
        <f>SUM(Start:End!E104:E104)</f>
        <v>0</v>
      </c>
      <c r="F106" s="64">
        <f t="shared" si="1"/>
        <v>0</v>
      </c>
      <c r="G106" s="65"/>
      <c r="H106" s="54">
        <f>((Prices!E112*Prices!G112)*TOTAL!E106)</f>
        <v>0</v>
      </c>
    </row>
    <row r="107" spans="1:8" ht="13.5" thickBot="1">
      <c r="B107" s="117" t="s">
        <v>123</v>
      </c>
      <c r="C107" s="118" t="s">
        <v>56</v>
      </c>
      <c r="D107" s="16">
        <f>Prices!D113</f>
        <v>11</v>
      </c>
      <c r="E107" s="52">
        <f>SUM(Start:End!E105:E105)</f>
        <v>0</v>
      </c>
      <c r="F107" s="64">
        <f t="shared" si="1"/>
        <v>0</v>
      </c>
      <c r="G107" s="65"/>
      <c r="H107" s="54">
        <f>((Prices!E113*Prices!G113)*TOTAL!E107)</f>
        <v>0</v>
      </c>
    </row>
    <row r="108" spans="1:8" ht="13.5" thickBot="1">
      <c r="B108" s="117" t="s">
        <v>124</v>
      </c>
      <c r="C108" s="118" t="s">
        <v>56</v>
      </c>
      <c r="D108" s="16">
        <f>Prices!D114</f>
        <v>11</v>
      </c>
      <c r="E108" s="52">
        <f>SUM(Start:End!E106:E106)</f>
        <v>0</v>
      </c>
      <c r="F108" s="64">
        <f t="shared" si="1"/>
        <v>0</v>
      </c>
      <c r="G108" s="65"/>
      <c r="H108" s="54">
        <f>((Prices!E114*Prices!G114)*TOTAL!E108)</f>
        <v>0</v>
      </c>
    </row>
    <row r="109" spans="1:8" ht="13.5" thickBot="1">
      <c r="B109" s="117" t="s">
        <v>125</v>
      </c>
      <c r="C109" s="118" t="s">
        <v>56</v>
      </c>
      <c r="D109" s="16">
        <f>Prices!D115</f>
        <v>11</v>
      </c>
      <c r="E109" s="52">
        <f>SUM(Start:End!E107:E107)</f>
        <v>0</v>
      </c>
      <c r="F109" s="64">
        <f t="shared" si="1"/>
        <v>0</v>
      </c>
      <c r="G109" s="65"/>
      <c r="H109" s="54">
        <f>((Prices!E115*Prices!G115)*TOTAL!E109)</f>
        <v>0</v>
      </c>
    </row>
    <row r="110" spans="1:8" ht="13.5" thickBot="1">
      <c r="B110" s="117" t="s">
        <v>126</v>
      </c>
      <c r="C110" s="118" t="s">
        <v>56</v>
      </c>
      <c r="D110" s="16">
        <f>Prices!D116</f>
        <v>11</v>
      </c>
      <c r="E110" s="52">
        <f>SUM(Start:End!E108:E108)</f>
        <v>0</v>
      </c>
      <c r="F110" s="64">
        <f t="shared" si="1"/>
        <v>0</v>
      </c>
      <c r="G110" s="65"/>
      <c r="H110" s="54">
        <f>((Prices!E116*Prices!G116)*TOTAL!E110)</f>
        <v>0</v>
      </c>
    </row>
    <row r="111" spans="1:8" ht="13.5" thickBot="1">
      <c r="B111" s="117" t="s">
        <v>127</v>
      </c>
      <c r="C111" s="118" t="s">
        <v>56</v>
      </c>
      <c r="D111" s="16">
        <f>Prices!D117</f>
        <v>14</v>
      </c>
      <c r="E111" s="52">
        <f>SUM(Start:End!E109:E109)</f>
        <v>0</v>
      </c>
      <c r="F111" s="64">
        <f t="shared" si="1"/>
        <v>0</v>
      </c>
      <c r="G111" s="65"/>
      <c r="H111" s="54">
        <f>((Prices!E117*Prices!G117)*TOTAL!E111)</f>
        <v>0</v>
      </c>
    </row>
    <row r="112" spans="1:8" ht="13.5" thickBot="1">
      <c r="B112" s="117" t="s">
        <v>128</v>
      </c>
      <c r="C112" s="118" t="s">
        <v>56</v>
      </c>
      <c r="D112" s="16">
        <f>Prices!D118</f>
        <v>14</v>
      </c>
      <c r="E112" s="52">
        <f>SUM(Start:End!E110:E110)</f>
        <v>0</v>
      </c>
      <c r="F112" s="64">
        <f t="shared" si="1"/>
        <v>0</v>
      </c>
      <c r="G112" s="65"/>
      <c r="H112" s="54">
        <f>((Prices!E118*Prices!G118)*TOTAL!E112)</f>
        <v>0</v>
      </c>
    </row>
    <row r="113" spans="2:8" ht="13.5" thickBot="1">
      <c r="B113" s="117" t="s">
        <v>129</v>
      </c>
      <c r="C113" s="118" t="s">
        <v>56</v>
      </c>
      <c r="D113" s="16">
        <f>Prices!D119</f>
        <v>14</v>
      </c>
      <c r="E113" s="52">
        <f>SUM(Start:End!E111:E111)</f>
        <v>0</v>
      </c>
      <c r="F113" s="64">
        <f t="shared" si="1"/>
        <v>0</v>
      </c>
      <c r="G113" s="65"/>
      <c r="H113" s="54">
        <f>((Prices!E119*Prices!G119)*TOTAL!E113)</f>
        <v>0</v>
      </c>
    </row>
    <row r="114" spans="2:8" ht="13.5" thickBot="1">
      <c r="B114" s="117" t="s">
        <v>130</v>
      </c>
      <c r="C114" s="118" t="s">
        <v>56</v>
      </c>
      <c r="D114" s="16">
        <f>Prices!D120</f>
        <v>11</v>
      </c>
      <c r="E114" s="52">
        <f>SUM(Start:End!E112:E112)</f>
        <v>0</v>
      </c>
      <c r="F114" s="64">
        <f t="shared" si="1"/>
        <v>0</v>
      </c>
      <c r="G114" s="65"/>
      <c r="H114" s="54">
        <f>((Prices!E120*Prices!G120)*TOTAL!E114)</f>
        <v>0</v>
      </c>
    </row>
    <row r="115" spans="2:8" ht="13.5" thickBot="1">
      <c r="B115" s="117" t="s">
        <v>131</v>
      </c>
      <c r="C115" s="118" t="s">
        <v>56</v>
      </c>
      <c r="D115" s="16">
        <f>Prices!D121</f>
        <v>11</v>
      </c>
      <c r="E115" s="52">
        <f>SUM(Start:End!E113:E113)</f>
        <v>0</v>
      </c>
      <c r="F115" s="64">
        <f t="shared" si="1"/>
        <v>0</v>
      </c>
      <c r="G115" s="65"/>
      <c r="H115" s="54">
        <f>((Prices!E121*Prices!G121)*TOTAL!E115)</f>
        <v>0</v>
      </c>
    </row>
    <row r="116" spans="2:8" ht="13.5" thickBot="1">
      <c r="B116" s="117" t="s">
        <v>132</v>
      </c>
      <c r="C116" s="118" t="s">
        <v>56</v>
      </c>
      <c r="D116" s="16">
        <f>Prices!D122</f>
        <v>14</v>
      </c>
      <c r="E116" s="52">
        <f>SUM(Start:End!E114:E114)</f>
        <v>0</v>
      </c>
      <c r="F116" s="64">
        <f>D116*E116</f>
        <v>0</v>
      </c>
      <c r="G116" s="65"/>
      <c r="H116" s="54">
        <f>((Prices!E122*Prices!G122)*TOTAL!E116)</f>
        <v>0</v>
      </c>
    </row>
    <row r="118" spans="2:8">
      <c r="E118" s="66">
        <f>SUM(E63:E116)</f>
        <v>0</v>
      </c>
      <c r="F118" s="67">
        <f>SUM(F63:F116)</f>
        <v>0</v>
      </c>
      <c r="G118" s="65"/>
      <c r="H118" s="58">
        <f>SUM(H63:H116)</f>
        <v>0</v>
      </c>
    </row>
    <row r="119" spans="2:8">
      <c r="E119" s="66">
        <f>E49</f>
        <v>0</v>
      </c>
      <c r="F119" s="67">
        <f>F49</f>
        <v>0</v>
      </c>
      <c r="G119" s="65"/>
      <c r="H119" s="58">
        <f>H49</f>
        <v>0</v>
      </c>
    </row>
    <row r="120" spans="2:8">
      <c r="E120" s="66">
        <f>E118+E119</f>
        <v>0</v>
      </c>
      <c r="F120" s="67">
        <f>F118+F119</f>
        <v>0</v>
      </c>
      <c r="G120" s="65"/>
      <c r="H120" s="58">
        <f>SUM(H118:H119)</f>
        <v>0</v>
      </c>
    </row>
  </sheetData>
  <sheetProtection password="E1AB" sheet="1" selectLockedCells="1"/>
  <mergeCells count="10">
    <mergeCell ref="A61:B61"/>
    <mergeCell ref="C61:F61"/>
    <mergeCell ref="C49:D49"/>
    <mergeCell ref="B51:H51"/>
    <mergeCell ref="A1:G3"/>
    <mergeCell ref="A4:B4"/>
    <mergeCell ref="C4:G4"/>
    <mergeCell ref="A5:G10"/>
    <mergeCell ref="B52:G53"/>
    <mergeCell ref="A60:F60"/>
  </mergeCells>
  <phoneticPr fontId="4" type="noConversion"/>
  <hyperlinks>
    <hyperlink ref="B54" r:id="rId1"/>
  </hyperlinks>
  <pageMargins left="1.5" right="0.75" top="0.25" bottom="0.25" header="0.51180555555555551" footer="0.51180555555555551"/>
  <pageSetup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Start</vt:lpstr>
      <vt:lpstr>Customer1</vt:lpstr>
      <vt:lpstr>Customer2</vt:lpstr>
      <vt:lpstr>End</vt:lpstr>
      <vt:lpstr>Prices</vt:lpstr>
      <vt:lpstr>TOTAL</vt:lpstr>
      <vt:lpstr>Customer1!Print_Area</vt:lpstr>
    </vt:vector>
  </TitlesOfParts>
  <Company>KOMET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D_Pattison</dc:creator>
  <cp:lastModifiedBy>Peg</cp:lastModifiedBy>
  <cp:lastPrinted>2014-02-26T03:28:00Z</cp:lastPrinted>
  <dcterms:created xsi:type="dcterms:W3CDTF">2014-02-26T03:03:28Z</dcterms:created>
  <dcterms:modified xsi:type="dcterms:W3CDTF">2021-03-23T22:01:17Z</dcterms:modified>
</cp:coreProperties>
</file>